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570" windowHeight="11640" tabRatio="754" activeTab="1"/>
  </bookViews>
  <sheets>
    <sheet name="Rivalutazione_ISTAT" sheetId="1" r:id="rId1"/>
    <sheet name="CalcolaGaranzia" sheetId="2" r:id="rId2"/>
    <sheet name="ListaControllo" sheetId="3" r:id="rId3"/>
    <sheet name="CondizioniMancanti" sheetId="4" r:id="rId4"/>
  </sheets>
  <definedNames>
    <definedName name="_xlnm.Print_Area" localSheetId="1">'CalcolaGaranzia'!$A$1:$F$72</definedName>
    <definedName name="_xlnm.Print_Area" localSheetId="3">'CondizioniMancanti'!$A$1:$G$40</definedName>
    <definedName name="_xlnm.Print_Area" localSheetId="2">'ListaControllo'!$A$1:$AJ$202</definedName>
    <definedName name="OLE_LINK1" localSheetId="0">'Rivalutazione_ISTAT'!$A$49</definedName>
  </definedNames>
  <calcPr fullCalcOnLoad="1"/>
</workbook>
</file>

<file path=xl/comments2.xml><?xml version="1.0" encoding="utf-8"?>
<comments xmlns="http://schemas.openxmlformats.org/spreadsheetml/2006/main">
  <authors>
    <author>massimo.gattolin</author>
  </authors>
  <commentList>
    <comment ref="D3" authorId="0">
      <text>
        <r>
          <rPr>
            <b/>
            <sz val="8"/>
            <rFont val="Tahoma"/>
            <family val="0"/>
          </rPr>
          <t xml:space="preserve">Anno di aggiornamento dei coefficienti </t>
        </r>
      </text>
    </comment>
  </commentList>
</comments>
</file>

<file path=xl/sharedStrings.xml><?xml version="1.0" encoding="utf-8"?>
<sst xmlns="http://schemas.openxmlformats.org/spreadsheetml/2006/main" count="269" uniqueCount="165">
  <si>
    <t>Istruttore</t>
  </si>
  <si>
    <t>Fidejussione n.</t>
  </si>
  <si>
    <t>del</t>
  </si>
  <si>
    <t>LISTA DI CONTROLLO</t>
  </si>
  <si>
    <t>GARANZIE FINANZIARIE IMPIANTI GESTIONE RIFIUTI</t>
  </si>
  <si>
    <t>IMPRESA</t>
  </si>
  <si>
    <t>REGIME</t>
  </si>
  <si>
    <t>1.2.1</t>
  </si>
  <si>
    <t xml:space="preserve">Autorizzazione prot. n. </t>
  </si>
  <si>
    <t>(eventuali modifiche/integrazioni:</t>
  </si>
  <si>
    <t>)</t>
  </si>
  <si>
    <t>1.2.2</t>
  </si>
  <si>
    <t>Iscrizione n.</t>
  </si>
  <si>
    <t>IMPIANTO DI (Unità locale)</t>
  </si>
  <si>
    <t>1.2</t>
  </si>
  <si>
    <t>1.3</t>
  </si>
  <si>
    <t>2</t>
  </si>
  <si>
    <t>TIPO DI GARANZIA</t>
  </si>
  <si>
    <t>Fideiussione rilasciata da banca</t>
  </si>
  <si>
    <t>Fideiussione assicurativa</t>
  </si>
  <si>
    <t>VALIDITÀ DEL SOGGETTO FIDEIUSSORE</t>
  </si>
  <si>
    <t>Ragione sociale o denominazione</t>
  </si>
  <si>
    <t>2.1</t>
  </si>
  <si>
    <t>3</t>
  </si>
  <si>
    <t>3.1</t>
  </si>
  <si>
    <t>3.2</t>
  </si>
  <si>
    <t>Requisiti della società garante</t>
  </si>
  <si>
    <t>al fine di semplificare la verifica, c’è in “amministrazione” un file denominato “bank0503.doc”contenente l’elenco delle banche proveniente dal sito internet della Banca d’Italia;</t>
  </si>
  <si>
    <t xml:space="preserve">Intermediario finanziario iscritto nell’elenco (non valida) </t>
  </si>
  <si>
    <t>3.2.1</t>
  </si>
  <si>
    <t xml:space="preserve">Banca iscritta nell’elenco della Banca d’Italia </t>
  </si>
  <si>
    <t>Assicurazione iscritta nell’elenco ISVAP</t>
  </si>
  <si>
    <r>
      <t>per il reperimento del file originale della Banca d’Italia bisogna andare sul sito internet della Banca d’Italia al seguente percorso:</t>
    </r>
    <r>
      <rPr>
        <u val="single"/>
        <sz val="9"/>
        <rFont val="Arial"/>
        <family val="2"/>
      </rPr>
      <t xml:space="preserve"> www.bancaditalia.it</t>
    </r>
    <r>
      <rPr>
        <sz val="9"/>
        <rFont val="Arial"/>
        <family val="0"/>
      </rPr>
      <t>, funzioni di vigilanza, vigilanza sulle banche, intermediari vigilati,elenco delle banche</t>
    </r>
  </si>
  <si>
    <t>3.2.2</t>
  </si>
  <si>
    <r>
      <t xml:space="preserve">fare la verifica sul sito internet dell’ISVAP, consultando </t>
    </r>
    <r>
      <rPr>
        <u val="single"/>
        <sz val="10"/>
        <rFont val="Arial"/>
        <family val="2"/>
      </rPr>
      <t>www.isvap.it</t>
    </r>
    <r>
      <rPr>
        <sz val="10"/>
        <rFont val="Arial"/>
        <family val="0"/>
      </rPr>
      <t>, cliccare imprese e poi imprese che esercitano il ramo cauzione. Si ritengono ammissibili le fideiussioni prestate le imprese vigilate dall’ISVAP e imprese vigilate da altre autorità UE (sia in regime di stabilimento, sia in libera prestazione di servizi)</t>
    </r>
  </si>
  <si>
    <t>SI (valida)</t>
  </si>
  <si>
    <t>NO (non valida)</t>
  </si>
  <si>
    <t>Impresa vigilata dall'ISVAP</t>
  </si>
  <si>
    <t>Impresa vigilata da altra autorità UE</t>
  </si>
  <si>
    <t>in regime di stabilimento</t>
  </si>
  <si>
    <t>in libera prestazione di servizi</t>
  </si>
  <si>
    <t>3.2.3</t>
  </si>
  <si>
    <t>Altro</t>
  </si>
  <si>
    <t xml:space="preserve"> (non valida)</t>
  </si>
  <si>
    <t>VALIDITÀ DELLA GARANZIA</t>
  </si>
  <si>
    <t>TERMINI TEMPORALI</t>
  </si>
  <si>
    <t>Data di decorrenza della garanzia</t>
  </si>
  <si>
    <t>Data di scadenza della garanzia</t>
  </si>
  <si>
    <t>Data di validità della garanzia</t>
  </si>
  <si>
    <t>4</t>
  </si>
  <si>
    <t>4.1</t>
  </si>
  <si>
    <t>4.1.1</t>
  </si>
  <si>
    <t>(gg/mm/aaaa)</t>
  </si>
  <si>
    <t>4.1.2</t>
  </si>
  <si>
    <t>4.1.3</t>
  </si>
  <si>
    <t>Data di validità della garanzia successiva a quella dell’autorizzazione di 2 anni:</t>
  </si>
  <si>
    <t>Data di decorrenza e scadenza della garanzia pari a quella dell’autorizzazione:</t>
  </si>
  <si>
    <t>Anni</t>
  </si>
  <si>
    <t xml:space="preserve">Coefficienti </t>
  </si>
  <si>
    <t>02</t>
  </si>
  <si>
    <t>03</t>
  </si>
  <si>
    <t>04</t>
  </si>
  <si>
    <t>05</t>
  </si>
  <si>
    <t>07</t>
  </si>
  <si>
    <t>08</t>
  </si>
  <si>
    <t>09</t>
  </si>
  <si>
    <t>10</t>
  </si>
  <si>
    <t>(a) Qualora la cifra originaria sia espressa in lire, mentre la cifra  rivalutata debba essere espressa in  euro, occorrerà effettuare prima  la  rivalutazione (moltiplicando per l'apposito coefficiente)  e  successivamente la conversione  in euro (divisi</t>
  </si>
  <si>
    <t>Anno di riferimento</t>
  </si>
  <si>
    <t>rifiuti pericolosi</t>
  </si>
  <si>
    <t>rifiuti non pericolosi</t>
  </si>
  <si>
    <t>tonn</t>
  </si>
  <si>
    <t>€</t>
  </si>
  <si>
    <t>Rifiuti in ingresso</t>
  </si>
  <si>
    <t>Rifiuti in uscita</t>
  </si>
  <si>
    <t>Totale</t>
  </si>
  <si>
    <t>4.2</t>
  </si>
  <si>
    <t>TERMINI ECONOMICI</t>
  </si>
  <si>
    <t>4.2.1</t>
  </si>
  <si>
    <t>Somma garantita</t>
  </si>
  <si>
    <t>(Per calcolo: Foglio CalcolaGaranzia)</t>
  </si>
  <si>
    <t>Riduzione del 50%</t>
  </si>
  <si>
    <t>Riduzione del 40%</t>
  </si>
  <si>
    <t>Provvedimento riduzione garanzie finanziarie</t>
  </si>
  <si>
    <t xml:space="preserve">Registrazione EMAS n° </t>
  </si>
  <si>
    <t xml:space="preserve">Certificazione ISO14001 n° </t>
  </si>
  <si>
    <t>4.2.2</t>
  </si>
  <si>
    <t>La somma garantita è conforme a quella da garantire:</t>
  </si>
  <si>
    <t>Nessuna</t>
  </si>
  <si>
    <t>CLAUSOLE</t>
  </si>
  <si>
    <t>Presente “Art. 3) Effetti di successivi provvedimenti”</t>
  </si>
  <si>
    <t>5.1</t>
  </si>
  <si>
    <t>5.2</t>
  </si>
  <si>
    <t>Aggiornamento annuo della somma su base ISTAT (Art. 4)</t>
  </si>
  <si>
    <t>5.3</t>
  </si>
  <si>
    <t>Presente “Art. 5) Modifiche dell’attività”</t>
  </si>
  <si>
    <t>5.4</t>
  </si>
  <si>
    <t>Obbligo di pagamento entro 30 giorni dalla semplice richiesta (Art. 6)</t>
  </si>
  <si>
    <t>5.5</t>
  </si>
  <si>
    <t>Divieto per il fideiussore di opporre il mancato pagamento dei supplementi di premio o del corrispettivo per la garanzia da parte del debitore principale (Art. 7)</t>
  </si>
  <si>
    <t>5.6</t>
  </si>
  <si>
    <t>Esclusione, ai sensi dell’art. 1944 c.c., del beneficio del fideiussore di una preventiva escussione del debitore principale (Art. 8)</t>
  </si>
  <si>
    <t>5.7</t>
  </si>
  <si>
    <t>Divieto, in deroga all’art. 1945 c.c., di opposizione di ogni e qualsiasi eccezione spettante al debitore principale(Art. 9)</t>
  </si>
  <si>
    <t>5.8</t>
  </si>
  <si>
    <t>Il Fideiussore è surrogato, nei limiti delle somme pagate, al Beneficiario verso il Contraente (Art. 10)</t>
  </si>
  <si>
    <t>5.9</t>
  </si>
  <si>
    <t>Svincolo delle somme solo su richiesta della Provincia (Art. 11)</t>
  </si>
  <si>
    <t>5.10</t>
  </si>
  <si>
    <t>Divieto di porre qualsiasi onere a carico della Provincia (Art. 12)</t>
  </si>
  <si>
    <t>5.11</t>
  </si>
  <si>
    <t>Presente “Art. 13) Rapporti tra Fideiussore e Contraente”</t>
  </si>
  <si>
    <t>5.12</t>
  </si>
  <si>
    <t>Presente “Art. 14) Comunicazioni”</t>
  </si>
  <si>
    <t>5.14</t>
  </si>
  <si>
    <t>Presente “Art. 15) Condizioni implicite”</t>
  </si>
  <si>
    <t>5.13</t>
  </si>
  <si>
    <t>Foro di Venezia competente per le controversie (Art. 16)</t>
  </si>
  <si>
    <t>OSSERVAZIONI</t>
  </si>
  <si>
    <t>Data,</t>
  </si>
  <si>
    <t>Certificazione ISO valida</t>
  </si>
  <si>
    <t>Registrazione EMAS valida</t>
  </si>
  <si>
    <t>Importo da garantire</t>
  </si>
  <si>
    <t xml:space="preserve">Totale </t>
  </si>
  <si>
    <t>6</t>
  </si>
  <si>
    <t>VERIFICA DEI POTERI DI FIRMA</t>
  </si>
  <si>
    <t>3.2.4</t>
  </si>
  <si>
    <t>Stoccaggio pericolosi</t>
  </si>
  <si>
    <t>Stoccaggio NON pericolosi</t>
  </si>
  <si>
    <t xml:space="preserve"> tonn</t>
  </si>
  <si>
    <t>6.1</t>
  </si>
  <si>
    <t xml:space="preserve">Presente attestazione dei poteri di firma </t>
  </si>
  <si>
    <t>6.2</t>
  </si>
  <si>
    <t>L'attestazione ha firme leggibili</t>
  </si>
  <si>
    <t>Controllo automatico</t>
  </si>
  <si>
    <t>oppure</t>
  </si>
  <si>
    <t>Somma da garantire da:</t>
  </si>
  <si>
    <t>Autorizzazione/Modello calcolo precompilato</t>
  </si>
  <si>
    <t>DITTA:</t>
  </si>
  <si>
    <t>unità locale:</t>
  </si>
  <si>
    <t>autorizzaz./iscrizione:</t>
  </si>
  <si>
    <t>del:</t>
  </si>
  <si>
    <t>Verifica di conformità di polizza fideiussoria per attività di gestione rifiuti</t>
  </si>
  <si>
    <t>X</t>
  </si>
  <si>
    <t>Data di decorrenza dell’autorizzaz. (gg/mm/aaaa)</t>
  </si>
  <si>
    <t>Data non disponibile (vedi note)</t>
  </si>
  <si>
    <r>
      <t xml:space="preserve">Coefficienti  per tradurre valori monetari dei periodi sottoindicati in valori del </t>
    </r>
    <r>
      <rPr>
        <b/>
        <sz val="14"/>
        <rFont val="Verdana"/>
        <family val="2"/>
      </rPr>
      <t>2009</t>
    </r>
  </si>
  <si>
    <t>Data scadenza dell’autorizzazione (gg/mm/aaaa)</t>
  </si>
  <si>
    <t>NOTA: IL VALORE DEL COEFFICIENTE DI RIVALUTAZIONE ISTAT UTILIZZATO E' PARI A</t>
  </si>
  <si>
    <t>VALIDITA' DELLA GARANZIA</t>
  </si>
  <si>
    <t>La somma garantita NON è conforme a quella prevista dall'autorizzazione</t>
  </si>
  <si>
    <t>€/kg</t>
  </si>
  <si>
    <t xml:space="preserve"> </t>
  </si>
  <si>
    <t>inerti par.7 DM 5.2.98 CER17XXXX</t>
  </si>
  <si>
    <t>altri inerti par. 7 DM 5.2.98*</t>
  </si>
  <si>
    <t>no RCI</t>
  </si>
  <si>
    <t>rif. metallici (par. 3,1 e 3,2 DM 5.2.98)</t>
  </si>
  <si>
    <t>carta e cartone (par. 1,1 DM 5.2.98)</t>
  </si>
  <si>
    <t>vetro (par. 2,1 DM 5.2.98)</t>
  </si>
  <si>
    <t>plastiche (par. 6,1 e 6,2 DM 5.2.98)</t>
  </si>
  <si>
    <t>legno,sughero (par.9,1 e 9,2 DM 5.2.98)</t>
  </si>
  <si>
    <t>caucciù, gomma solidi (par.10,1 DM 5.2.98)</t>
  </si>
  <si>
    <t>inorg. Cont. Metalli o mat. Inorg. (par.13,1 e 13,2 DM 5.2.98)</t>
  </si>
  <si>
    <t>* NB CER 20XXXX con caratteristiche di inerte</t>
  </si>
  <si>
    <t>Valori DGRV 2721/2014</t>
  </si>
</sst>
</file>

<file path=xl/styles.xml><?xml version="1.0" encoding="utf-8"?>
<styleSheet xmlns="http://schemas.openxmlformats.org/spreadsheetml/2006/main">
  <numFmts count="4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 numFmtId="168" formatCode="&quot;€&quot;#,##0;\-&quot;€&quot;#,##0"/>
    <numFmt numFmtId="169" formatCode="&quot;€&quot;#,##0;[Red]\-&quot;€&quot;#,##0"/>
    <numFmt numFmtId="170" formatCode="&quot;€&quot;#,##0.00;\-&quot;€&quot;#,##0.00"/>
    <numFmt numFmtId="171" formatCode="&quot;€&quot;#,##0.00;[Red]\-&quot;€&quot;#,##0.00"/>
    <numFmt numFmtId="172" formatCode="_-&quot;€&quot;* #,##0_-;\-&quot;€&quot;* #,##0_-;_-&quot;€&quot;* &quot;-&quot;_-;_-@_-"/>
    <numFmt numFmtId="173" formatCode="_-&quot;€&quot;* #,##0.00_-;\-&quot;€&quot;* #,##0.00_-;_-&quot;€&quot;* &quot;-&quot;??_-;_-@_-"/>
    <numFmt numFmtId="174" formatCode="&quot;L.&quot;\ #,##0;\-&quot;L.&quot;\ #,##0"/>
    <numFmt numFmtId="175" formatCode="&quot;L.&quot;\ #,##0;[Red]\-&quot;L.&quot;\ #,##0"/>
    <numFmt numFmtId="176" formatCode="&quot;L.&quot;\ #,##0.00;\-&quot;L.&quot;\ #,##0.00"/>
    <numFmt numFmtId="177" formatCode="&quot;L.&quot;\ #,##0.00;[Red]\-&quot;L.&quot;\ #,##0.00"/>
    <numFmt numFmtId="178" formatCode="_-&quot;L.&quot;\ * #,##0_-;\-&quot;L.&quot;\ * #,##0_-;_-&quot;L.&quot;\ * &quot;-&quot;_-;_-@_-"/>
    <numFmt numFmtId="179" formatCode="_-&quot;L.&quot;\ * #,##0.00_-;\-&quot;L.&quot;\ * #,##0.00_-;_-&quot;L.&quot;\ *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IR£&quot;#,##0;\-&quot;IR£&quot;#,##0"/>
    <numFmt numFmtId="189" formatCode="&quot;IR£&quot;#,##0;[Red]\-&quot;IR£&quot;#,##0"/>
    <numFmt numFmtId="190" formatCode="&quot;IR£&quot;#,##0.00;\-&quot;IR£&quot;#,##0.00"/>
    <numFmt numFmtId="191" formatCode="&quot;IR£&quot;#,##0.00;[Red]\-&quot;IR£&quot;#,##0.00"/>
    <numFmt numFmtId="192" formatCode="_-&quot;IR£&quot;* #,##0_-;\-&quot;IR£&quot;* #,##0_-;_-&quot;IR£&quot;* &quot;-&quot;_-;_-@_-"/>
    <numFmt numFmtId="193" formatCode="_-&quot;IR£&quot;* #,##0.00_-;\-&quot;IR£&quot;* #,##0.00_-;_-&quot;IR£&quot;* &quot;-&quot;??_-;_-@_-"/>
    <numFmt numFmtId="194" formatCode="_-* 0_-;\-* 0_-;_-* &quot;-&quot;_-;_-@_-"/>
    <numFmt numFmtId="195" formatCode="0.0000"/>
    <numFmt numFmtId="196" formatCode="_-* #,##0.0000_-;\-* #,##0.0000_-;_-* &quot;-&quot;_-;_-@_-"/>
    <numFmt numFmtId="197" formatCode="_-* 0.0000_-;\-* 0.0000_-;_-* &quot;-&quot;_-;_-@_-"/>
    <numFmt numFmtId="198" formatCode="_-[$€]\ * #,##0.00_-;\-[$€]\ * #,##0.00_-;_-[$€]\ * &quot;-&quot;??_-;_-@_-"/>
    <numFmt numFmtId="199" formatCode="_-* #,##0.00\ [$€-1007]_-;\-* #,##0.00\ [$€-1007]_-;_-* &quot;-&quot;??\ [$€-1007]_-;_-@_-"/>
    <numFmt numFmtId="200" formatCode="0.00000"/>
    <numFmt numFmtId="201" formatCode="0.000000"/>
    <numFmt numFmtId="202" formatCode="[$-410]dddd\ d\ mmmm\ yyyy"/>
    <numFmt numFmtId="203" formatCode="dd/mm/yy;@"/>
    <numFmt numFmtId="204" formatCode="#,##0.0"/>
  </numFmts>
  <fonts count="76">
    <font>
      <sz val="10"/>
      <name val="Arial"/>
      <family val="0"/>
    </font>
    <font>
      <sz val="8"/>
      <name val="Arial"/>
      <family val="0"/>
    </font>
    <font>
      <b/>
      <sz val="10"/>
      <name val="Arial"/>
      <family val="2"/>
    </font>
    <font>
      <sz val="14"/>
      <name val="Tahoma"/>
      <family val="2"/>
    </font>
    <font>
      <sz val="10"/>
      <color indexed="22"/>
      <name val="Arial"/>
      <family val="0"/>
    </font>
    <font>
      <sz val="11"/>
      <name val="Times New Roman"/>
      <family val="1"/>
    </font>
    <font>
      <b/>
      <sz val="11"/>
      <name val="Times New Roman"/>
      <family val="1"/>
    </font>
    <font>
      <i/>
      <sz val="11"/>
      <name val="Times New Roman"/>
      <family val="1"/>
    </font>
    <font>
      <u val="single"/>
      <sz val="10"/>
      <color indexed="12"/>
      <name val="Arial"/>
      <family val="0"/>
    </font>
    <font>
      <sz val="9"/>
      <name val="Arial"/>
      <family val="0"/>
    </font>
    <font>
      <u val="single"/>
      <sz val="10"/>
      <color indexed="36"/>
      <name val="Arial"/>
      <family val="0"/>
    </font>
    <font>
      <u val="single"/>
      <sz val="9"/>
      <name val="Arial"/>
      <family val="2"/>
    </font>
    <font>
      <u val="single"/>
      <sz val="10"/>
      <name val="Arial"/>
      <family val="2"/>
    </font>
    <font>
      <sz val="10"/>
      <name val="Verdana"/>
      <family val="2"/>
    </font>
    <font>
      <b/>
      <sz val="14"/>
      <name val="Verdana"/>
      <family val="2"/>
    </font>
    <font>
      <b/>
      <sz val="10"/>
      <name val="Verdana"/>
      <family val="2"/>
    </font>
    <font>
      <sz val="8"/>
      <name val="Verdana"/>
      <family val="2"/>
    </font>
    <font>
      <b/>
      <sz val="8"/>
      <name val="Verdana"/>
      <family val="2"/>
    </font>
    <font>
      <b/>
      <sz val="8"/>
      <name val="Tahoma"/>
      <family val="0"/>
    </font>
    <font>
      <sz val="9"/>
      <name val="Times New Roman"/>
      <family val="1"/>
    </font>
    <font>
      <b/>
      <sz val="10"/>
      <color indexed="10"/>
      <name val="Arial"/>
      <family val="2"/>
    </font>
    <font>
      <sz val="14"/>
      <name val="Arial"/>
      <family val="0"/>
    </font>
    <font>
      <sz val="10"/>
      <color indexed="47"/>
      <name val="Arial"/>
      <family val="0"/>
    </font>
    <font>
      <b/>
      <sz val="10"/>
      <color indexed="50"/>
      <name val="Arial"/>
      <family val="0"/>
    </font>
    <font>
      <sz val="10"/>
      <color indexed="41"/>
      <name val="Arial"/>
      <family val="0"/>
    </font>
    <font>
      <sz val="10"/>
      <color indexed="44"/>
      <name val="Arial"/>
      <family val="0"/>
    </font>
    <font>
      <b/>
      <sz val="8"/>
      <color indexed="23"/>
      <name val="Tahoma"/>
      <family val="2"/>
    </font>
    <font>
      <b/>
      <sz val="8"/>
      <name val="Arial"/>
      <family val="2"/>
    </font>
    <font>
      <b/>
      <u val="single"/>
      <sz val="10"/>
      <name val="Arial"/>
      <family val="2"/>
    </font>
    <font>
      <b/>
      <sz val="13"/>
      <color indexed="9"/>
      <name val="Arial"/>
      <family val="2"/>
    </font>
    <font>
      <b/>
      <sz val="11"/>
      <name val="Arial"/>
      <family val="2"/>
    </font>
    <font>
      <sz val="10"/>
      <color indexed="43"/>
      <name val="Arial"/>
      <family val="0"/>
    </font>
    <font>
      <sz val="10"/>
      <color indexed="42"/>
      <name val="Arial"/>
      <family val="0"/>
    </font>
    <font>
      <sz val="10"/>
      <color indexed="10"/>
      <name val="Arial"/>
      <family val="2"/>
    </font>
    <font>
      <sz val="10"/>
      <color indexed="8"/>
      <name val="Arial"/>
      <family val="0"/>
    </font>
    <font>
      <b/>
      <sz val="10"/>
      <color indexed="9"/>
      <name val="Arial"/>
      <family val="2"/>
    </font>
    <font>
      <b/>
      <sz val="8"/>
      <color indexed="47"/>
      <name val="Tahoma"/>
      <family val="2"/>
    </font>
    <font>
      <i/>
      <sz val="10"/>
      <color indexed="10"/>
      <name val="Arial"/>
      <family val="2"/>
    </font>
    <font>
      <b/>
      <u val="single"/>
      <sz val="10"/>
      <color indexed="41"/>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0"/>
      <color indexed="8"/>
      <name val="Arial"/>
      <family val="0"/>
    </font>
    <font>
      <b/>
      <sz val="9"/>
      <color indexed="8"/>
      <name val="Arial"/>
      <family val="0"/>
    </font>
    <font>
      <sz val="10"/>
      <color indexed="62"/>
      <name val="Arial"/>
      <family val="0"/>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50"/>
        <bgColor indexed="64"/>
      </patternFill>
    </fill>
    <fill>
      <patternFill patternType="solid">
        <fgColor indexed="8"/>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hair"/>
      <right style="hair"/>
      <top style="hair"/>
      <bottom>
        <color indexed="63"/>
      </bottom>
    </border>
    <border>
      <left>
        <color indexed="63"/>
      </left>
      <right style="hair"/>
      <top style="hair"/>
      <bottom>
        <color indexed="63"/>
      </bottom>
    </border>
    <border>
      <left>
        <color indexed="63"/>
      </left>
      <right style="hair"/>
      <top>
        <color indexed="63"/>
      </top>
      <bottom>
        <color indexed="63"/>
      </bottom>
    </border>
    <border>
      <left style="hair"/>
      <right style="hair"/>
      <top>
        <color indexed="63"/>
      </top>
      <bottom>
        <color indexed="63"/>
      </bottom>
    </border>
    <border>
      <left style="hair"/>
      <right style="hair"/>
      <top>
        <color indexed="63"/>
      </top>
      <bottom style="hair"/>
    </border>
    <border>
      <left>
        <color indexed="63"/>
      </left>
      <right style="hair"/>
      <top>
        <color indexed="63"/>
      </top>
      <bottom style="hair"/>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color indexed="10"/>
      </left>
      <right>
        <color indexed="63"/>
      </right>
      <top style="thin">
        <color indexed="10"/>
      </top>
      <bottom style="thin">
        <color indexed="10"/>
      </bottom>
    </border>
    <border>
      <left style="thin"/>
      <right style="thin"/>
      <top style="thin">
        <color indexed="10"/>
      </top>
      <bottom style="thin">
        <color indexed="10"/>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medium"/>
      <bottom style="hair"/>
    </border>
    <border>
      <left>
        <color indexed="63"/>
      </left>
      <right>
        <color indexed="63"/>
      </right>
      <top style="hair"/>
      <bottom>
        <color indexed="63"/>
      </bottom>
    </border>
    <border>
      <left>
        <color indexed="63"/>
      </left>
      <right>
        <color indexed="63"/>
      </right>
      <top style="medium"/>
      <bottom>
        <color indexed="63"/>
      </bottom>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1" fillId="20" borderId="1" applyNumberFormat="0" applyAlignment="0" applyProtection="0"/>
    <xf numFmtId="0" fontId="62" fillId="0" borderId="2" applyNumberFormat="0" applyFill="0" applyAlignment="0" applyProtection="0"/>
    <xf numFmtId="0" fontId="63" fillId="21" borderId="3" applyNumberFormat="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198" fontId="0" fillId="0" borderId="0" applyFont="0" applyFill="0" applyBorder="0" applyAlignment="0" applyProtection="0"/>
    <xf numFmtId="0" fontId="64"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65" fillId="29" borderId="0" applyNumberFormat="0" applyBorder="0" applyAlignment="0" applyProtection="0"/>
    <xf numFmtId="0" fontId="0" fillId="30" borderId="4" applyNumberFormat="0" applyFont="0" applyAlignment="0" applyProtection="0"/>
    <xf numFmtId="0" fontId="66" fillId="20" borderId="5"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6" applyNumberFormat="0" applyFill="0" applyAlignment="0" applyProtection="0"/>
    <xf numFmtId="0" fontId="71" fillId="0" borderId="7" applyNumberFormat="0" applyFill="0" applyAlignment="0" applyProtection="0"/>
    <xf numFmtId="0" fontId="72" fillId="0" borderId="8" applyNumberFormat="0" applyFill="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31" borderId="0" applyNumberFormat="0" applyBorder="0" applyAlignment="0" applyProtection="0"/>
    <xf numFmtId="0" fontId="75"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63">
    <xf numFmtId="0" fontId="0" fillId="0" borderId="0" xfId="0" applyAlignment="1">
      <alignment/>
    </xf>
    <xf numFmtId="0" fontId="0" fillId="0" borderId="0" xfId="0" applyBorder="1" applyAlignment="1">
      <alignment/>
    </xf>
    <xf numFmtId="0" fontId="0" fillId="0" borderId="0" xfId="0" applyBorder="1" applyAlignment="1">
      <alignment wrapText="1"/>
    </xf>
    <xf numFmtId="0" fontId="1" fillId="0" borderId="0" xfId="0" applyFont="1" applyBorder="1" applyAlignment="1">
      <alignment/>
    </xf>
    <xf numFmtId="0" fontId="0" fillId="33" borderId="0" xfId="0" applyFill="1" applyAlignment="1">
      <alignment/>
    </xf>
    <xf numFmtId="49" fontId="2" fillId="0" borderId="0" xfId="0" applyNumberFormat="1" applyFont="1" applyAlignment="1">
      <alignment horizontal="left"/>
    </xf>
    <xf numFmtId="0" fontId="13" fillId="0" borderId="0" xfId="0" applyFont="1" applyAlignment="1">
      <alignment/>
    </xf>
    <xf numFmtId="0" fontId="15" fillId="0" borderId="0" xfId="0" applyFont="1" applyAlignment="1">
      <alignment/>
    </xf>
    <xf numFmtId="0" fontId="16" fillId="0" borderId="0" xfId="0" applyFont="1" applyAlignment="1">
      <alignment/>
    </xf>
    <xf numFmtId="0" fontId="17" fillId="34" borderId="10" xfId="0" applyFont="1" applyFill="1" applyBorder="1" applyAlignment="1">
      <alignment horizontal="center" vertical="center"/>
    </xf>
    <xf numFmtId="0" fontId="17" fillId="34" borderId="11" xfId="0" applyFont="1" applyFill="1" applyBorder="1" applyAlignment="1">
      <alignment horizontal="center" vertical="center"/>
    </xf>
    <xf numFmtId="0" fontId="16" fillId="34" borderId="0" xfId="0" applyFont="1" applyFill="1" applyAlignment="1">
      <alignment/>
    </xf>
    <xf numFmtId="0" fontId="17" fillId="34" borderId="0" xfId="0" applyFont="1" applyFill="1" applyAlignment="1">
      <alignment horizontal="right"/>
    </xf>
    <xf numFmtId="0" fontId="16" fillId="0" borderId="0" xfId="0" applyFont="1" applyAlignment="1">
      <alignment horizontal="center"/>
    </xf>
    <xf numFmtId="194" fontId="17" fillId="34" borderId="12" xfId="0" applyNumberFormat="1" applyFont="1" applyFill="1" applyBorder="1" applyAlignment="1">
      <alignment horizontal="right"/>
    </xf>
    <xf numFmtId="195" fontId="16" fillId="0" borderId="13" xfId="0" applyNumberFormat="1" applyFont="1" applyBorder="1" applyAlignment="1">
      <alignment horizontal="right"/>
    </xf>
    <xf numFmtId="196" fontId="16" fillId="0" borderId="14" xfId="0" applyNumberFormat="1" applyFont="1" applyBorder="1" applyAlignment="1">
      <alignment horizontal="center"/>
    </xf>
    <xf numFmtId="194" fontId="17" fillId="34" borderId="13" xfId="0" applyNumberFormat="1" applyFont="1" applyFill="1" applyBorder="1" applyAlignment="1">
      <alignment horizontal="right"/>
    </xf>
    <xf numFmtId="195" fontId="16" fillId="0" borderId="13" xfId="0" applyNumberFormat="1" applyFont="1" applyBorder="1" applyAlignment="1">
      <alignment/>
    </xf>
    <xf numFmtId="194" fontId="17" fillId="34" borderId="15" xfId="0" applyNumberFormat="1" applyFont="1" applyFill="1" applyBorder="1" applyAlignment="1">
      <alignment horizontal="right"/>
    </xf>
    <xf numFmtId="195" fontId="16" fillId="0" borderId="14" xfId="0" applyNumberFormat="1" applyFont="1" applyBorder="1" applyAlignment="1">
      <alignment horizontal="right"/>
    </xf>
    <xf numFmtId="194" fontId="17" fillId="34" borderId="15" xfId="0" applyNumberFormat="1" applyFont="1" applyFill="1" applyBorder="1" applyAlignment="1" quotePrefix="1">
      <alignment horizontal="right"/>
    </xf>
    <xf numFmtId="194" fontId="17" fillId="34" borderId="14" xfId="0" applyNumberFormat="1" applyFont="1" applyFill="1" applyBorder="1" applyAlignment="1">
      <alignment horizontal="right"/>
    </xf>
    <xf numFmtId="195" fontId="16" fillId="0" borderId="14" xfId="0" applyNumberFormat="1" applyFont="1" applyBorder="1" applyAlignment="1">
      <alignment/>
    </xf>
    <xf numFmtId="194" fontId="17" fillId="34" borderId="16" xfId="0" applyNumberFormat="1" applyFont="1" applyFill="1" applyBorder="1" applyAlignment="1">
      <alignment horizontal="right"/>
    </xf>
    <xf numFmtId="195" fontId="16" fillId="0" borderId="17" xfId="0" applyNumberFormat="1" applyFont="1" applyBorder="1" applyAlignment="1">
      <alignment horizontal="right"/>
    </xf>
    <xf numFmtId="194" fontId="17" fillId="34" borderId="16" xfId="0" applyNumberFormat="1" applyFont="1" applyFill="1" applyBorder="1" applyAlignment="1" quotePrefix="1">
      <alignment horizontal="right"/>
    </xf>
    <xf numFmtId="194" fontId="17" fillId="34" borderId="17" xfId="0" applyNumberFormat="1" applyFont="1" applyFill="1" applyBorder="1" applyAlignment="1">
      <alignment horizontal="right"/>
    </xf>
    <xf numFmtId="195" fontId="16" fillId="0" borderId="17" xfId="0" applyNumberFormat="1" applyFont="1" applyBorder="1" applyAlignment="1">
      <alignment/>
    </xf>
    <xf numFmtId="1" fontId="17" fillId="34" borderId="15" xfId="0" applyNumberFormat="1" applyFont="1" applyFill="1" applyBorder="1" applyAlignment="1">
      <alignment horizontal="right"/>
    </xf>
    <xf numFmtId="195" fontId="16" fillId="35" borderId="14" xfId="0" applyNumberFormat="1" applyFont="1" applyFill="1" applyBorder="1" applyAlignment="1">
      <alignment/>
    </xf>
    <xf numFmtId="196" fontId="16" fillId="0" borderId="0" xfId="0" applyNumberFormat="1" applyFont="1" applyAlignment="1">
      <alignment horizontal="center"/>
    </xf>
    <xf numFmtId="1" fontId="17" fillId="34" borderId="16" xfId="0" applyNumberFormat="1" applyFont="1" applyFill="1" applyBorder="1" applyAlignment="1">
      <alignment horizontal="right"/>
    </xf>
    <xf numFmtId="197" fontId="16" fillId="0" borderId="14" xfId="0" applyNumberFormat="1" applyFont="1" applyBorder="1" applyAlignment="1">
      <alignment horizontal="right"/>
    </xf>
    <xf numFmtId="196" fontId="16" fillId="0" borderId="17" xfId="0" applyNumberFormat="1" applyFont="1" applyBorder="1" applyAlignment="1">
      <alignment horizontal="center"/>
    </xf>
    <xf numFmtId="0" fontId="16" fillId="0" borderId="0" xfId="0" applyFont="1" applyAlignment="1">
      <alignment horizontal="justify"/>
    </xf>
    <xf numFmtId="0" fontId="13" fillId="0" borderId="0" xfId="0" applyFont="1" applyAlignment="1">
      <alignment horizontal="justify"/>
    </xf>
    <xf numFmtId="0" fontId="0" fillId="36" borderId="0" xfId="0" applyFill="1" applyAlignment="1">
      <alignment/>
    </xf>
    <xf numFmtId="0" fontId="0" fillId="37" borderId="0" xfId="0" applyFill="1" applyAlignment="1">
      <alignment/>
    </xf>
    <xf numFmtId="49" fontId="2" fillId="38" borderId="0" xfId="0" applyNumberFormat="1" applyFont="1" applyFill="1" applyAlignment="1">
      <alignment horizontal="left"/>
    </xf>
    <xf numFmtId="0" fontId="0" fillId="38" borderId="0" xfId="0" applyFill="1" applyAlignment="1">
      <alignment/>
    </xf>
    <xf numFmtId="0" fontId="5" fillId="38" borderId="0" xfId="0" applyFont="1" applyFill="1" applyAlignment="1">
      <alignment/>
    </xf>
    <xf numFmtId="49" fontId="2" fillId="38" borderId="18" xfId="0" applyNumberFormat="1" applyFont="1" applyFill="1" applyBorder="1" applyAlignment="1">
      <alignment horizontal="left"/>
    </xf>
    <xf numFmtId="0" fontId="0" fillId="38" borderId="18" xfId="0" applyFill="1" applyBorder="1" applyAlignment="1">
      <alignment/>
    </xf>
    <xf numFmtId="49" fontId="2" fillId="39" borderId="0" xfId="0" applyNumberFormat="1" applyFont="1" applyFill="1" applyAlignment="1">
      <alignment horizontal="left"/>
    </xf>
    <xf numFmtId="0" fontId="0" fillId="39" borderId="0" xfId="0" applyFill="1" applyAlignment="1">
      <alignment/>
    </xf>
    <xf numFmtId="49" fontId="6" fillId="39" borderId="0" xfId="0" applyNumberFormat="1" applyFont="1" applyFill="1" applyAlignment="1">
      <alignment horizontal="left"/>
    </xf>
    <xf numFmtId="0" fontId="6" fillId="39" borderId="0" xfId="0" applyFont="1" applyFill="1" applyAlignment="1">
      <alignment/>
    </xf>
    <xf numFmtId="49" fontId="5" fillId="39" borderId="0" xfId="0" applyNumberFormat="1" applyFont="1" applyFill="1" applyAlignment="1">
      <alignment horizontal="left"/>
    </xf>
    <xf numFmtId="49" fontId="6" fillId="39" borderId="0" xfId="0" applyNumberFormat="1" applyFont="1" applyFill="1" applyAlignment="1">
      <alignment horizontal="right"/>
    </xf>
    <xf numFmtId="0" fontId="5" fillId="39" borderId="0" xfId="0" applyFont="1" applyFill="1" applyAlignment="1">
      <alignment/>
    </xf>
    <xf numFmtId="0" fontId="0" fillId="39" borderId="0" xfId="0" applyFill="1" applyAlignment="1">
      <alignment horizontal="center"/>
    </xf>
    <xf numFmtId="21" fontId="5" fillId="39" borderId="0" xfId="0" applyNumberFormat="1" applyFont="1" applyFill="1" applyAlignment="1">
      <alignment/>
    </xf>
    <xf numFmtId="0" fontId="2" fillId="39" borderId="0" xfId="0" applyFont="1" applyFill="1" applyAlignment="1">
      <alignment/>
    </xf>
    <xf numFmtId="49" fontId="0" fillId="39" borderId="0" xfId="0" applyNumberFormat="1" applyFont="1" applyFill="1" applyAlignment="1">
      <alignment horizontal="left"/>
    </xf>
    <xf numFmtId="0" fontId="5" fillId="39" borderId="0" xfId="0" applyFont="1" applyFill="1" applyAlignment="1">
      <alignment horizontal="left"/>
    </xf>
    <xf numFmtId="49" fontId="2" fillId="39" borderId="18" xfId="0" applyNumberFormat="1" applyFont="1" applyFill="1" applyBorder="1" applyAlignment="1">
      <alignment horizontal="left"/>
    </xf>
    <xf numFmtId="0" fontId="0" fillId="39" borderId="18" xfId="0" applyFill="1" applyBorder="1" applyAlignment="1">
      <alignment/>
    </xf>
    <xf numFmtId="0" fontId="5" fillId="39" borderId="18" xfId="0" applyFont="1" applyFill="1" applyBorder="1" applyAlignment="1">
      <alignment horizontal="left"/>
    </xf>
    <xf numFmtId="49" fontId="2" fillId="33" borderId="0" xfId="0" applyNumberFormat="1" applyFont="1" applyFill="1" applyAlignment="1">
      <alignment horizontal="left"/>
    </xf>
    <xf numFmtId="0" fontId="6" fillId="33" borderId="0" xfId="0" applyFont="1" applyFill="1" applyAlignment="1">
      <alignment/>
    </xf>
    <xf numFmtId="49" fontId="0" fillId="33" borderId="0" xfId="0" applyNumberFormat="1" applyFont="1" applyFill="1" applyAlignment="1">
      <alignment horizontal="left"/>
    </xf>
    <xf numFmtId="0" fontId="5" fillId="33" borderId="0" xfId="0" applyFont="1" applyFill="1" applyAlignment="1">
      <alignment/>
    </xf>
    <xf numFmtId="49" fontId="0" fillId="33" borderId="0" xfId="0" applyNumberFormat="1" applyFont="1" applyFill="1" applyAlignment="1">
      <alignment horizontal="right"/>
    </xf>
    <xf numFmtId="0" fontId="5" fillId="33" borderId="0" xfId="0" applyFont="1" applyFill="1" applyAlignment="1">
      <alignment/>
    </xf>
    <xf numFmtId="0" fontId="0" fillId="33" borderId="0" xfId="0" applyFill="1" applyBorder="1" applyAlignment="1">
      <alignment/>
    </xf>
    <xf numFmtId="21" fontId="5" fillId="33" borderId="0" xfId="0" applyNumberFormat="1" applyFont="1" applyFill="1" applyAlignment="1">
      <alignment horizontal="left" indent="3"/>
    </xf>
    <xf numFmtId="0" fontId="8" fillId="33" borderId="0" xfId="36" applyFill="1" applyAlignment="1" applyProtection="1">
      <alignment horizontal="left" indent="3"/>
      <protection/>
    </xf>
    <xf numFmtId="0" fontId="7" fillId="33" borderId="0" xfId="0" applyFont="1" applyFill="1" applyAlignment="1">
      <alignment horizontal="left" indent="3"/>
    </xf>
    <xf numFmtId="0" fontId="5" fillId="33" borderId="0" xfId="0" applyFont="1" applyFill="1" applyAlignment="1">
      <alignment horizontal="left" indent="3"/>
    </xf>
    <xf numFmtId="0" fontId="5" fillId="33" borderId="18" xfId="0" applyFont="1" applyFill="1" applyBorder="1" applyAlignment="1">
      <alignment/>
    </xf>
    <xf numFmtId="0" fontId="0" fillId="33" borderId="18" xfId="0" applyFill="1" applyBorder="1" applyAlignment="1">
      <alignment/>
    </xf>
    <xf numFmtId="21" fontId="5" fillId="40" borderId="0" xfId="0" applyNumberFormat="1" applyFont="1" applyFill="1" applyAlignment="1">
      <alignment horizontal="left" indent="3"/>
    </xf>
    <xf numFmtId="0" fontId="5" fillId="40" borderId="0" xfId="0" applyFont="1" applyFill="1" applyAlignment="1">
      <alignment horizontal="left" indent="3"/>
    </xf>
    <xf numFmtId="0" fontId="0" fillId="40" borderId="0" xfId="0" applyFill="1" applyAlignment="1">
      <alignment/>
    </xf>
    <xf numFmtId="49" fontId="2" fillId="40" borderId="0" xfId="0" applyNumberFormat="1" applyFont="1" applyFill="1" applyAlignment="1">
      <alignment horizontal="left"/>
    </xf>
    <xf numFmtId="0" fontId="6" fillId="40" borderId="0" xfId="0" applyFont="1" applyFill="1" applyAlignment="1">
      <alignment/>
    </xf>
    <xf numFmtId="0" fontId="7" fillId="40" borderId="0" xfId="0" applyFont="1" applyFill="1" applyAlignment="1">
      <alignment horizontal="left" indent="3"/>
    </xf>
    <xf numFmtId="49" fontId="0" fillId="40" borderId="0" xfId="0" applyNumberFormat="1" applyFont="1" applyFill="1" applyAlignment="1">
      <alignment horizontal="left"/>
    </xf>
    <xf numFmtId="0" fontId="5" fillId="40" borderId="0" xfId="0" applyFont="1" applyFill="1" applyAlignment="1">
      <alignment/>
    </xf>
    <xf numFmtId="49" fontId="0" fillId="40" borderId="0" xfId="0" applyNumberFormat="1" applyFont="1" applyFill="1" applyAlignment="1">
      <alignment horizontal="right"/>
    </xf>
    <xf numFmtId="21" fontId="5" fillId="40" borderId="0" xfId="0" applyNumberFormat="1" applyFont="1" applyFill="1" applyAlignment="1">
      <alignment/>
    </xf>
    <xf numFmtId="0" fontId="5" fillId="40" borderId="0" xfId="0" applyFont="1" applyFill="1" applyAlignment="1">
      <alignment/>
    </xf>
    <xf numFmtId="0" fontId="5" fillId="40" borderId="0" xfId="0" applyFont="1" applyFill="1" applyAlignment="1">
      <alignment horizontal="left" indent="7"/>
    </xf>
    <xf numFmtId="0" fontId="19" fillId="40" borderId="0" xfId="0" applyFont="1" applyFill="1" applyAlignment="1">
      <alignment/>
    </xf>
    <xf numFmtId="0" fontId="5" fillId="40" borderId="0" xfId="0" applyFont="1" applyFill="1" applyAlignment="1">
      <alignment horizontal="left" indent="11"/>
    </xf>
    <xf numFmtId="198" fontId="0" fillId="40" borderId="0" xfId="44" applyFont="1" applyFill="1" applyBorder="1" applyAlignment="1">
      <alignment horizontal="center"/>
    </xf>
    <xf numFmtId="0" fontId="0" fillId="40" borderId="0" xfId="0" applyFill="1" applyBorder="1" applyAlignment="1">
      <alignment/>
    </xf>
    <xf numFmtId="0" fontId="1" fillId="40" borderId="0" xfId="0" applyFont="1" applyFill="1" applyAlignment="1">
      <alignment/>
    </xf>
    <xf numFmtId="0" fontId="0" fillId="40" borderId="18" xfId="0" applyFill="1" applyBorder="1" applyAlignment="1">
      <alignment/>
    </xf>
    <xf numFmtId="0" fontId="5" fillId="40" borderId="18" xfId="0" applyFont="1" applyFill="1" applyBorder="1" applyAlignment="1">
      <alignment/>
    </xf>
    <xf numFmtId="0" fontId="6" fillId="37" borderId="0" xfId="0" applyFont="1" applyFill="1" applyAlignment="1">
      <alignment/>
    </xf>
    <xf numFmtId="0" fontId="5" fillId="37" borderId="0" xfId="0" applyFont="1" applyFill="1" applyAlignment="1">
      <alignment/>
    </xf>
    <xf numFmtId="49" fontId="0" fillId="37" borderId="0" xfId="0" applyNumberFormat="1" applyFont="1" applyFill="1" applyAlignment="1">
      <alignment horizontal="left"/>
    </xf>
    <xf numFmtId="0" fontId="5" fillId="37" borderId="0" xfId="0" applyFont="1" applyFill="1" applyAlignment="1">
      <alignment horizontal="left" indent="7"/>
    </xf>
    <xf numFmtId="49" fontId="2" fillId="37" borderId="0" xfId="0" applyNumberFormat="1" applyFont="1" applyFill="1" applyAlignment="1">
      <alignment horizontal="left"/>
    </xf>
    <xf numFmtId="0" fontId="5" fillId="37" borderId="0" xfId="0" applyFont="1" applyFill="1" applyAlignment="1">
      <alignment horizontal="left" wrapText="1"/>
    </xf>
    <xf numFmtId="0" fontId="0" fillId="37" borderId="0" xfId="0" applyFill="1" applyBorder="1" applyAlignment="1">
      <alignment/>
    </xf>
    <xf numFmtId="49" fontId="2" fillId="37" borderId="18" xfId="0" applyNumberFormat="1" applyFont="1" applyFill="1" applyBorder="1" applyAlignment="1">
      <alignment horizontal="left"/>
    </xf>
    <xf numFmtId="0" fontId="0" fillId="37" borderId="18" xfId="0" applyFill="1" applyBorder="1" applyAlignment="1">
      <alignment/>
    </xf>
    <xf numFmtId="49" fontId="2" fillId="41" borderId="0" xfId="0" applyNumberFormat="1" applyFont="1" applyFill="1" applyAlignment="1">
      <alignment horizontal="left"/>
    </xf>
    <xf numFmtId="0" fontId="0" fillId="41" borderId="0" xfId="0" applyFill="1" applyAlignment="1">
      <alignment/>
    </xf>
    <xf numFmtId="0" fontId="2" fillId="41" borderId="0" xfId="0" applyFont="1" applyFill="1" applyAlignment="1">
      <alignment/>
    </xf>
    <xf numFmtId="0" fontId="0" fillId="36" borderId="10" xfId="0" applyFill="1" applyBorder="1" applyAlignment="1">
      <alignment horizontal="center"/>
    </xf>
    <xf numFmtId="0" fontId="0" fillId="36" borderId="0" xfId="0" applyFill="1" applyAlignment="1">
      <alignment horizontal="center"/>
    </xf>
    <xf numFmtId="0" fontId="0" fillId="36" borderId="0" xfId="0" applyFill="1" applyAlignment="1">
      <alignment horizontal="right"/>
    </xf>
    <xf numFmtId="0" fontId="2" fillId="36" borderId="0" xfId="0" applyFont="1" applyFill="1" applyAlignment="1">
      <alignment horizontal="left"/>
    </xf>
    <xf numFmtId="0" fontId="0" fillId="36" borderId="0" xfId="0" applyFill="1" applyBorder="1" applyAlignment="1">
      <alignment/>
    </xf>
    <xf numFmtId="0" fontId="0" fillId="33" borderId="10" xfId="0" applyFill="1" applyBorder="1" applyAlignment="1">
      <alignment horizontal="center"/>
    </xf>
    <xf numFmtId="0" fontId="0" fillId="36" borderId="19" xfId="0" applyFill="1" applyBorder="1" applyAlignment="1">
      <alignment/>
    </xf>
    <xf numFmtId="0" fontId="0" fillId="36" borderId="20" xfId="0" applyFill="1" applyBorder="1" applyAlignment="1">
      <alignment/>
    </xf>
    <xf numFmtId="198" fontId="0" fillId="36" borderId="20" xfId="44" applyFill="1" applyBorder="1" applyAlignment="1">
      <alignment/>
    </xf>
    <xf numFmtId="49" fontId="2" fillId="38" borderId="0" xfId="0" applyNumberFormat="1" applyFont="1" applyFill="1" applyBorder="1" applyAlignment="1">
      <alignment horizontal="left"/>
    </xf>
    <xf numFmtId="0" fontId="0" fillId="38" borderId="0" xfId="0" applyFill="1" applyBorder="1" applyAlignment="1">
      <alignment/>
    </xf>
    <xf numFmtId="0" fontId="2" fillId="38" borderId="0" xfId="0" applyFont="1" applyFill="1" applyBorder="1" applyAlignment="1">
      <alignment/>
    </xf>
    <xf numFmtId="49" fontId="0" fillId="38" borderId="0" xfId="0" applyNumberFormat="1" applyFont="1" applyFill="1" applyBorder="1" applyAlignment="1">
      <alignment horizontal="left"/>
    </xf>
    <xf numFmtId="49" fontId="23" fillId="41" borderId="0" xfId="0" applyNumberFormat="1" applyFont="1" applyFill="1" applyAlignment="1">
      <alignment horizontal="left"/>
    </xf>
    <xf numFmtId="0" fontId="24" fillId="38" borderId="0" xfId="0" applyFont="1" applyFill="1" applyBorder="1" applyAlignment="1">
      <alignment/>
    </xf>
    <xf numFmtId="0" fontId="25" fillId="37" borderId="0" xfId="0" applyFont="1" applyFill="1" applyAlignment="1">
      <alignment/>
    </xf>
    <xf numFmtId="0" fontId="22" fillId="40" borderId="0" xfId="0" applyFont="1" applyFill="1" applyAlignment="1">
      <alignment/>
    </xf>
    <xf numFmtId="0" fontId="24" fillId="33" borderId="0" xfId="0" applyFont="1" applyFill="1" applyAlignment="1">
      <alignment/>
    </xf>
    <xf numFmtId="49" fontId="2" fillId="41" borderId="18" xfId="0" applyNumberFormat="1" applyFont="1" applyFill="1" applyBorder="1" applyAlignment="1">
      <alignment horizontal="left"/>
    </xf>
    <xf numFmtId="0" fontId="0" fillId="41" borderId="18" xfId="0" applyFill="1" applyBorder="1" applyAlignment="1">
      <alignment/>
    </xf>
    <xf numFmtId="0" fontId="2" fillId="0" borderId="21" xfId="0" applyFont="1" applyFill="1" applyBorder="1" applyAlignment="1" applyProtection="1">
      <alignment horizontal="center"/>
      <protection locked="0"/>
    </xf>
    <xf numFmtId="0" fontId="0" fillId="0" borderId="22" xfId="0" applyFill="1" applyBorder="1" applyAlignment="1" applyProtection="1">
      <alignment/>
      <protection locked="0"/>
    </xf>
    <xf numFmtId="0" fontId="26" fillId="40" borderId="0" xfId="0" applyFont="1" applyFill="1" applyAlignment="1">
      <alignment/>
    </xf>
    <xf numFmtId="0" fontId="0" fillId="36" borderId="23" xfId="0" applyFill="1" applyBorder="1" applyAlignment="1">
      <alignment/>
    </xf>
    <xf numFmtId="0" fontId="0" fillId="36" borderId="24" xfId="0" applyFill="1" applyBorder="1" applyAlignment="1">
      <alignment/>
    </xf>
    <xf numFmtId="198" fontId="0" fillId="36" borderId="20" xfId="44" applyFont="1" applyFill="1" applyBorder="1" applyAlignment="1">
      <alignment/>
    </xf>
    <xf numFmtId="0" fontId="19" fillId="40" borderId="0" xfId="0" applyFont="1" applyFill="1" applyAlignment="1">
      <alignment/>
    </xf>
    <xf numFmtId="0" fontId="0" fillId="33" borderId="0" xfId="0" applyFill="1" applyAlignment="1">
      <alignment vertical="top"/>
    </xf>
    <xf numFmtId="0" fontId="2" fillId="33" borderId="0" xfId="0" applyFont="1" applyFill="1" applyAlignment="1">
      <alignment vertical="top"/>
    </xf>
    <xf numFmtId="0" fontId="28" fillId="33" borderId="0" xfId="0" applyFont="1" applyFill="1" applyAlignment="1">
      <alignment horizontal="right" vertical="top" wrapText="1"/>
    </xf>
    <xf numFmtId="0" fontId="0" fillId="36" borderId="0" xfId="0" applyFill="1" applyBorder="1" applyAlignment="1">
      <alignment horizontal="right"/>
    </xf>
    <xf numFmtId="0" fontId="2" fillId="36" borderId="0" xfId="0" applyFont="1" applyFill="1" applyBorder="1" applyAlignment="1">
      <alignment horizontal="right"/>
    </xf>
    <xf numFmtId="198" fontId="0" fillId="36" borderId="0" xfId="0" applyNumberFormat="1" applyFill="1" applyBorder="1" applyAlignment="1">
      <alignment/>
    </xf>
    <xf numFmtId="0" fontId="2" fillId="33" borderId="0" xfId="0" applyFont="1" applyFill="1" applyAlignment="1">
      <alignment horizontal="left"/>
    </xf>
    <xf numFmtId="14" fontId="2" fillId="33" borderId="0" xfId="0" applyNumberFormat="1" applyFont="1" applyFill="1" applyAlignment="1">
      <alignment horizontal="left"/>
    </xf>
    <xf numFmtId="0" fontId="0" fillId="0" borderId="0" xfId="0" applyBorder="1" applyAlignment="1">
      <alignment/>
    </xf>
    <xf numFmtId="0" fontId="29" fillId="42" borderId="23" xfId="0" applyFont="1" applyFill="1" applyBorder="1" applyAlignment="1">
      <alignment vertical="center"/>
    </xf>
    <xf numFmtId="14" fontId="29" fillId="42" borderId="23" xfId="0" applyNumberFormat="1" applyFont="1" applyFill="1" applyBorder="1" applyAlignment="1">
      <alignment horizontal="left" vertical="center"/>
    </xf>
    <xf numFmtId="0" fontId="0" fillId="0" borderId="0" xfId="0" applyAlignment="1" applyProtection="1">
      <alignment vertical="center"/>
      <protection locked="0"/>
    </xf>
    <xf numFmtId="0" fontId="0" fillId="0" borderId="0" xfId="0" applyAlignment="1">
      <alignment vertical="center"/>
    </xf>
    <xf numFmtId="0" fontId="2" fillId="0" borderId="25" xfId="0" applyFont="1" applyFill="1" applyBorder="1" applyAlignment="1">
      <alignment vertical="center"/>
    </xf>
    <xf numFmtId="0" fontId="0" fillId="0" borderId="25" xfId="0" applyBorder="1" applyAlignment="1">
      <alignment vertical="center" wrapText="1"/>
    </xf>
    <xf numFmtId="0" fontId="0" fillId="0" borderId="25" xfId="0" applyFont="1" applyBorder="1" applyAlignment="1">
      <alignment horizontal="left" vertical="center"/>
    </xf>
    <xf numFmtId="0" fontId="0" fillId="0" borderId="25" xfId="0" applyFont="1" applyBorder="1" applyAlignment="1">
      <alignment vertical="center"/>
    </xf>
    <xf numFmtId="0" fontId="0" fillId="0" borderId="0" xfId="0" applyBorder="1" applyAlignment="1">
      <alignment vertical="center" wrapText="1"/>
    </xf>
    <xf numFmtId="0" fontId="0" fillId="0" borderId="0" xfId="0" applyBorder="1" applyAlignment="1">
      <alignment vertical="center"/>
    </xf>
    <xf numFmtId="0" fontId="0" fillId="0" borderId="26" xfId="0" applyFont="1" applyBorder="1" applyAlignment="1">
      <alignment vertical="center" wrapText="1"/>
    </xf>
    <xf numFmtId="0" fontId="0" fillId="0" borderId="26" xfId="0" applyFont="1" applyBorder="1" applyAlignment="1">
      <alignment horizontal="left" vertical="center"/>
    </xf>
    <xf numFmtId="0" fontId="0" fillId="0" borderId="26" xfId="0" applyFont="1" applyBorder="1" applyAlignment="1">
      <alignment horizontal="right" vertical="center"/>
    </xf>
    <xf numFmtId="14" fontId="0" fillId="0" borderId="26" xfId="0" applyNumberFormat="1"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horizontal="right" vertical="center"/>
    </xf>
    <xf numFmtId="14" fontId="0" fillId="0" borderId="0" xfId="0" applyNumberFormat="1" applyFont="1" applyBorder="1" applyAlignment="1">
      <alignment horizontal="left" vertical="center"/>
    </xf>
    <xf numFmtId="0" fontId="0" fillId="0" borderId="27" xfId="0" applyFont="1" applyBorder="1" applyAlignment="1">
      <alignment vertical="center"/>
    </xf>
    <xf numFmtId="0" fontId="0" fillId="0" borderId="26" xfId="0" applyFont="1" applyBorder="1" applyAlignment="1">
      <alignment vertical="center"/>
    </xf>
    <xf numFmtId="0" fontId="21" fillId="0" borderId="26" xfId="0" applyFont="1" applyBorder="1" applyAlignment="1">
      <alignment vertical="center"/>
    </xf>
    <xf numFmtId="0" fontId="0" fillId="0" borderId="26" xfId="0" applyFont="1" applyBorder="1" applyAlignment="1">
      <alignment vertical="center" wrapText="1"/>
    </xf>
    <xf numFmtId="0" fontId="0" fillId="0" borderId="26" xfId="0" applyBorder="1" applyAlignment="1">
      <alignment vertical="center"/>
    </xf>
    <xf numFmtId="0" fontId="0" fillId="0" borderId="0" xfId="0" applyFont="1" applyBorder="1" applyAlignment="1">
      <alignment vertical="center"/>
    </xf>
    <xf numFmtId="0" fontId="0" fillId="0" borderId="0" xfId="0" applyBorder="1" applyAlignment="1">
      <alignment vertical="top" wrapText="1"/>
    </xf>
    <xf numFmtId="0" fontId="0" fillId="0" borderId="28" xfId="0" applyFont="1" applyBorder="1" applyAlignment="1">
      <alignment vertical="center"/>
    </xf>
    <xf numFmtId="0" fontId="0" fillId="0" borderId="28" xfId="0" applyBorder="1" applyAlignment="1">
      <alignment vertical="center"/>
    </xf>
    <xf numFmtId="0" fontId="0" fillId="0" borderId="29" xfId="0" applyFont="1" applyBorder="1" applyAlignment="1">
      <alignment vertical="center"/>
    </xf>
    <xf numFmtId="0" fontId="3" fillId="0" borderId="0" xfId="0" applyFont="1" applyBorder="1" applyAlignment="1">
      <alignment horizontal="center" vertical="center" wrapText="1"/>
    </xf>
    <xf numFmtId="0" fontId="0"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30" fillId="0" borderId="29" xfId="0" applyFont="1" applyBorder="1" applyAlignment="1">
      <alignment vertical="center" wrapText="1"/>
    </xf>
    <xf numFmtId="0" fontId="0" fillId="0" borderId="0" xfId="0" applyFill="1" applyAlignment="1">
      <alignment/>
    </xf>
    <xf numFmtId="0" fontId="31" fillId="39" borderId="0" xfId="0" applyFont="1" applyFill="1" applyAlignment="1">
      <alignment/>
    </xf>
    <xf numFmtId="0" fontId="32" fillId="38" borderId="0" xfId="0" applyFont="1" applyFill="1" applyAlignment="1">
      <alignment/>
    </xf>
    <xf numFmtId="0" fontId="20" fillId="34" borderId="0" xfId="0" applyFont="1" applyFill="1" applyAlignment="1">
      <alignment/>
    </xf>
    <xf numFmtId="0" fontId="33" fillId="0" borderId="0" xfId="0" applyFont="1" applyFill="1" applyAlignment="1">
      <alignment/>
    </xf>
    <xf numFmtId="0" fontId="33" fillId="34" borderId="0" xfId="0" applyFont="1" applyFill="1" applyAlignment="1">
      <alignment/>
    </xf>
    <xf numFmtId="0" fontId="20" fillId="34" borderId="0" xfId="0" applyFont="1" applyFill="1" applyBorder="1" applyAlignment="1">
      <alignment/>
    </xf>
    <xf numFmtId="0" fontId="34" fillId="0" borderId="0" xfId="0" applyFont="1" applyFill="1" applyAlignment="1">
      <alignment/>
    </xf>
    <xf numFmtId="0" fontId="34" fillId="0" borderId="0" xfId="0" applyFont="1" applyFill="1" applyBorder="1" applyAlignment="1">
      <alignment/>
    </xf>
    <xf numFmtId="14" fontId="34" fillId="0" borderId="0" xfId="0" applyNumberFormat="1" applyFont="1" applyFill="1" applyAlignment="1">
      <alignment/>
    </xf>
    <xf numFmtId="0" fontId="32" fillId="33" borderId="0" xfId="0" applyFont="1" applyFill="1" applyAlignment="1">
      <alignment/>
    </xf>
    <xf numFmtId="0" fontId="32" fillId="38" borderId="0" xfId="0" applyFont="1" applyFill="1" applyBorder="1" applyAlignment="1">
      <alignment/>
    </xf>
    <xf numFmtId="0" fontId="35" fillId="34" borderId="0" xfId="0" applyFont="1" applyFill="1" applyAlignment="1">
      <alignment/>
    </xf>
    <xf numFmtId="49" fontId="0" fillId="0" borderId="10" xfId="0" applyNumberFormat="1" applyFill="1" applyBorder="1" applyAlignment="1" applyProtection="1">
      <alignment horizontal="center"/>
      <protection locked="0"/>
    </xf>
    <xf numFmtId="49" fontId="0" fillId="40" borderId="0" xfId="0" applyNumberFormat="1" applyFill="1" applyAlignment="1">
      <alignment horizontal="center"/>
    </xf>
    <xf numFmtId="49" fontId="0" fillId="34" borderId="10" xfId="0" applyNumberFormat="1" applyFill="1" applyBorder="1" applyAlignment="1" applyProtection="1">
      <alignment horizontal="center"/>
      <protection locked="0"/>
    </xf>
    <xf numFmtId="0" fontId="36" fillId="40" borderId="0" xfId="0" applyFont="1" applyFill="1" applyAlignment="1">
      <alignment/>
    </xf>
    <xf numFmtId="49" fontId="22" fillId="40" borderId="0" xfId="0" applyNumberFormat="1" applyFont="1" applyFill="1" applyAlignment="1">
      <alignment/>
    </xf>
    <xf numFmtId="0" fontId="0" fillId="34" borderId="10" xfId="0" applyFill="1" applyBorder="1" applyAlignment="1" applyProtection="1">
      <alignment horizontal="center"/>
      <protection locked="0"/>
    </xf>
    <xf numFmtId="0" fontId="37" fillId="0" borderId="0" xfId="0" applyFont="1" applyFill="1" applyAlignment="1">
      <alignment/>
    </xf>
    <xf numFmtId="0" fontId="34" fillId="40" borderId="0" xfId="0" applyFont="1" applyFill="1" applyAlignment="1">
      <alignment/>
    </xf>
    <xf numFmtId="0" fontId="0" fillId="33" borderId="22" xfId="0" applyFill="1" applyBorder="1" applyAlignment="1" applyProtection="1">
      <alignment/>
      <protection/>
    </xf>
    <xf numFmtId="198" fontId="0" fillId="33" borderId="22" xfId="44" applyFont="1" applyFill="1" applyBorder="1" applyAlignment="1" applyProtection="1">
      <alignment/>
      <protection/>
    </xf>
    <xf numFmtId="0" fontId="0" fillId="36" borderId="0" xfId="0" applyFill="1" applyAlignment="1" applyProtection="1">
      <alignment/>
      <protection hidden="1"/>
    </xf>
    <xf numFmtId="0" fontId="0" fillId="36" borderId="0" xfId="0" applyFill="1" applyAlignment="1" applyProtection="1">
      <alignment horizontal="right"/>
      <protection hidden="1"/>
    </xf>
    <xf numFmtId="198" fontId="0" fillId="36" borderId="10" xfId="44" applyFont="1" applyFill="1" applyBorder="1" applyAlignment="1" applyProtection="1">
      <alignment horizontal="right"/>
      <protection hidden="1"/>
    </xf>
    <xf numFmtId="0" fontId="27" fillId="36" borderId="0" xfId="0" applyFont="1" applyFill="1" applyBorder="1" applyAlignment="1" applyProtection="1">
      <alignment horizontal="center"/>
      <protection hidden="1"/>
    </xf>
    <xf numFmtId="198" fontId="4" fillId="36" borderId="0" xfId="0" applyNumberFormat="1" applyFont="1" applyFill="1" applyAlignment="1" applyProtection="1">
      <alignment horizontal="right"/>
      <protection hidden="1"/>
    </xf>
    <xf numFmtId="198" fontId="4" fillId="36" borderId="0" xfId="0" applyNumberFormat="1" applyFont="1" applyFill="1" applyAlignment="1" applyProtection="1">
      <alignment/>
      <protection hidden="1"/>
    </xf>
    <xf numFmtId="0" fontId="0" fillId="36" borderId="0" xfId="0" applyFill="1" applyBorder="1" applyAlignment="1" applyProtection="1">
      <alignment horizontal="left"/>
      <protection hidden="1"/>
    </xf>
    <xf numFmtId="0" fontId="0" fillId="36" borderId="0" xfId="0" applyFill="1" applyBorder="1" applyAlignment="1" applyProtection="1">
      <alignment/>
      <protection hidden="1"/>
    </xf>
    <xf numFmtId="199" fontId="0" fillId="36" borderId="0" xfId="0" applyNumberFormat="1" applyFill="1" applyBorder="1" applyAlignment="1" applyProtection="1">
      <alignment/>
      <protection hidden="1"/>
    </xf>
    <xf numFmtId="0" fontId="2" fillId="36" borderId="30" xfId="0" applyFont="1" applyFill="1" applyBorder="1" applyAlignment="1" applyProtection="1">
      <alignment horizontal="right"/>
      <protection hidden="1"/>
    </xf>
    <xf numFmtId="198" fontId="20" fillId="33" borderId="11" xfId="44" applyFont="1" applyFill="1" applyBorder="1" applyAlignment="1" applyProtection="1">
      <alignment/>
      <protection hidden="1"/>
    </xf>
    <xf numFmtId="0" fontId="38" fillId="33" borderId="0" xfId="0" applyFont="1" applyFill="1" applyAlignment="1">
      <alignment horizontal="right" vertical="top" wrapText="1"/>
    </xf>
    <xf numFmtId="0" fontId="0" fillId="33" borderId="0" xfId="0" applyFill="1" applyAlignment="1" applyProtection="1">
      <alignment/>
      <protection hidden="1"/>
    </xf>
    <xf numFmtId="0" fontId="0" fillId="0" borderId="27" xfId="0" applyFont="1" applyBorder="1" applyAlignment="1" applyProtection="1">
      <alignment vertical="center"/>
      <protection locked="0"/>
    </xf>
    <xf numFmtId="0" fontId="0" fillId="0" borderId="27" xfId="0" applyBorder="1" applyAlignment="1" applyProtection="1">
      <alignment vertical="center" wrapText="1"/>
      <protection locked="0"/>
    </xf>
    <xf numFmtId="0" fontId="0" fillId="0" borderId="27" xfId="0"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6" xfId="0" applyBorder="1" applyAlignment="1" applyProtection="1">
      <alignment vertical="center"/>
      <protection locked="0"/>
    </xf>
    <xf numFmtId="0" fontId="21" fillId="0" borderId="26" xfId="0" applyFont="1" applyBorder="1" applyAlignment="1" applyProtection="1">
      <alignment vertical="center"/>
      <protection locked="0"/>
    </xf>
    <xf numFmtId="49" fontId="20" fillId="41" borderId="0" xfId="0" applyNumberFormat="1" applyFont="1" applyFill="1" applyAlignment="1">
      <alignment horizontal="left" vertical="top"/>
    </xf>
    <xf numFmtId="0" fontId="20" fillId="41" borderId="0" xfId="0" applyFont="1" applyFill="1" applyAlignment="1">
      <alignment vertical="top"/>
    </xf>
    <xf numFmtId="0" fontId="20" fillId="34" borderId="0" xfId="0" applyFont="1" applyFill="1" applyAlignment="1">
      <alignment vertical="top"/>
    </xf>
    <xf numFmtId="0" fontId="20" fillId="0" borderId="0" xfId="0" applyFont="1" applyFill="1" applyAlignment="1">
      <alignment vertical="top"/>
    </xf>
    <xf numFmtId="0" fontId="20" fillId="0" borderId="0" xfId="0" applyFont="1" applyAlignment="1">
      <alignment vertical="top"/>
    </xf>
    <xf numFmtId="0" fontId="0" fillId="36" borderId="0" xfId="0" applyFont="1" applyFill="1" applyAlignment="1">
      <alignment horizontal="right"/>
    </xf>
    <xf numFmtId="0" fontId="16" fillId="0" borderId="0" xfId="0" applyFont="1" applyAlignment="1">
      <alignment horizontal="left" wrapText="1"/>
    </xf>
    <xf numFmtId="0" fontId="0" fillId="36" borderId="31" xfId="0" applyFont="1" applyFill="1" applyBorder="1" applyAlignment="1">
      <alignment/>
    </xf>
    <xf numFmtId="0" fontId="0" fillId="36" borderId="0" xfId="0" applyFill="1" applyAlignment="1">
      <alignment/>
    </xf>
    <xf numFmtId="0" fontId="0" fillId="36" borderId="0" xfId="0" applyFill="1" applyAlignment="1">
      <alignment horizontal="right"/>
    </xf>
    <xf numFmtId="0" fontId="0" fillId="0" borderId="0" xfId="0" applyAlignment="1">
      <alignment/>
    </xf>
    <xf numFmtId="0" fontId="0" fillId="0" borderId="30" xfId="0" applyFill="1" applyBorder="1" applyAlignment="1" applyProtection="1">
      <alignment horizontal="left"/>
      <protection locked="0"/>
    </xf>
    <xf numFmtId="0" fontId="0" fillId="0" borderId="32" xfId="0" applyFill="1" applyBorder="1" applyAlignment="1" applyProtection="1">
      <alignment horizontal="left"/>
      <protection locked="0"/>
    </xf>
    <xf numFmtId="0" fontId="0" fillId="0" borderId="11" xfId="0" applyFill="1" applyBorder="1" applyAlignment="1" applyProtection="1">
      <alignment horizontal="left"/>
      <protection locked="0"/>
    </xf>
    <xf numFmtId="0" fontId="5" fillId="37" borderId="0" xfId="0" applyFont="1" applyFill="1" applyAlignment="1">
      <alignment horizontal="left" wrapText="1"/>
    </xf>
    <xf numFmtId="0" fontId="0" fillId="0" borderId="33" xfId="0" applyFill="1" applyBorder="1" applyAlignment="1" applyProtection="1">
      <alignment horizontal="left" vertical="top" wrapText="1"/>
      <protection locked="0"/>
    </xf>
    <xf numFmtId="0" fontId="0" fillId="0" borderId="34" xfId="0" applyFill="1" applyBorder="1" applyAlignment="1" applyProtection="1">
      <alignment horizontal="left" vertical="top" wrapText="1"/>
      <protection locked="0"/>
    </xf>
    <xf numFmtId="0" fontId="0" fillId="0" borderId="35" xfId="0" applyFill="1" applyBorder="1" applyAlignment="1" applyProtection="1">
      <alignment horizontal="left" vertical="top" wrapText="1"/>
      <protection locked="0"/>
    </xf>
    <xf numFmtId="0" fontId="0" fillId="0" borderId="31"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36" xfId="0" applyFill="1" applyBorder="1" applyAlignment="1" applyProtection="1">
      <alignment horizontal="left" vertical="top" wrapText="1"/>
      <protection locked="0"/>
    </xf>
    <xf numFmtId="0" fontId="0" fillId="0" borderId="37" xfId="0" applyFill="1" applyBorder="1" applyAlignment="1" applyProtection="1">
      <alignment horizontal="left" vertical="top" wrapText="1"/>
      <protection locked="0"/>
    </xf>
    <xf numFmtId="0" fontId="0" fillId="0" borderId="23" xfId="0" applyFill="1" applyBorder="1" applyAlignment="1" applyProtection="1">
      <alignment horizontal="left" vertical="top" wrapText="1"/>
      <protection locked="0"/>
    </xf>
    <xf numFmtId="0" fontId="0" fillId="0" borderId="24" xfId="0" applyFill="1" applyBorder="1" applyAlignment="1" applyProtection="1">
      <alignment horizontal="left" vertical="top" wrapText="1"/>
      <protection locked="0"/>
    </xf>
    <xf numFmtId="14" fontId="0" fillId="0" borderId="30" xfId="0" applyNumberFormat="1" applyFill="1" applyBorder="1" applyAlignment="1" applyProtection="1">
      <alignment horizontal="center"/>
      <protection locked="0"/>
    </xf>
    <xf numFmtId="14" fontId="0" fillId="0" borderId="32" xfId="0" applyNumberFormat="1" applyFill="1" applyBorder="1" applyAlignment="1" applyProtection="1">
      <alignment horizontal="center"/>
      <protection locked="0"/>
    </xf>
    <xf numFmtId="0" fontId="0" fillId="0" borderId="11" xfId="0" applyBorder="1" applyAlignment="1" applyProtection="1">
      <alignment/>
      <protection locked="0"/>
    </xf>
    <xf numFmtId="14" fontId="0" fillId="0" borderId="11" xfId="0" applyNumberFormat="1" applyFill="1" applyBorder="1" applyAlignment="1" applyProtection="1">
      <alignment horizontal="center"/>
      <protection locked="0"/>
    </xf>
    <xf numFmtId="7" fontId="0" fillId="0" borderId="30" xfId="44" applyNumberFormat="1" applyFont="1" applyFill="1" applyBorder="1" applyAlignment="1" applyProtection="1">
      <alignment horizontal="left"/>
      <protection locked="0"/>
    </xf>
    <xf numFmtId="7" fontId="0" fillId="0" borderId="32" xfId="44" applyNumberFormat="1" applyFont="1" applyFill="1" applyBorder="1" applyAlignment="1" applyProtection="1">
      <alignment horizontal="left"/>
      <protection locked="0"/>
    </xf>
    <xf numFmtId="7" fontId="0" fillId="0" borderId="11" xfId="44" applyNumberFormat="1" applyFont="1" applyFill="1" applyBorder="1" applyAlignment="1" applyProtection="1">
      <alignment horizontal="left"/>
      <protection locked="0"/>
    </xf>
    <xf numFmtId="204" fontId="1" fillId="0" borderId="30" xfId="0" applyNumberFormat="1" applyFont="1" applyFill="1" applyBorder="1" applyAlignment="1" applyProtection="1">
      <alignment horizontal="center"/>
      <protection locked="0"/>
    </xf>
    <xf numFmtId="204" fontId="1" fillId="0" borderId="11" xfId="0" applyNumberFormat="1" applyFont="1" applyFill="1" applyBorder="1" applyAlignment="1" applyProtection="1">
      <alignment horizontal="center"/>
      <protection locked="0"/>
    </xf>
    <xf numFmtId="0" fontId="0" fillId="0" borderId="30" xfId="0" applyFill="1" applyBorder="1" applyAlignment="1" applyProtection="1">
      <alignment horizontal="center"/>
      <protection locked="0"/>
    </xf>
    <xf numFmtId="0" fontId="0" fillId="0" borderId="32" xfId="0" applyFill="1" applyBorder="1" applyAlignment="1" applyProtection="1">
      <alignment horizontal="center"/>
      <protection locked="0"/>
    </xf>
    <xf numFmtId="0" fontId="0" fillId="0" borderId="11" xfId="0" applyFill="1" applyBorder="1" applyAlignment="1" applyProtection="1">
      <alignment horizontal="center"/>
      <protection locked="0"/>
    </xf>
    <xf numFmtId="0" fontId="0" fillId="33" borderId="0" xfId="0" applyFill="1" applyBorder="1" applyAlignment="1">
      <alignment horizontal="left" wrapText="1"/>
    </xf>
    <xf numFmtId="0" fontId="9" fillId="33" borderId="0" xfId="36" applyFont="1" applyFill="1" applyAlignment="1" applyProtection="1">
      <alignment horizontal="left" wrapText="1"/>
      <protection/>
    </xf>
    <xf numFmtId="0" fontId="6" fillId="36" borderId="38" xfId="0" applyFont="1" applyFill="1" applyBorder="1" applyAlignment="1">
      <alignment horizontal="center"/>
    </xf>
    <xf numFmtId="0" fontId="6" fillId="36" borderId="29" xfId="0" applyFont="1" applyFill="1" applyBorder="1" applyAlignment="1">
      <alignment horizontal="center"/>
    </xf>
    <xf numFmtId="0" fontId="6" fillId="36" borderId="39" xfId="0" applyFont="1" applyFill="1" applyBorder="1" applyAlignment="1">
      <alignment horizontal="center"/>
    </xf>
    <xf numFmtId="0" fontId="6" fillId="36" borderId="40" xfId="0" applyFont="1" applyFill="1" applyBorder="1" applyAlignment="1">
      <alignment horizontal="center"/>
    </xf>
    <xf numFmtId="0" fontId="6" fillId="36" borderId="18" xfId="0" applyFont="1" applyFill="1" applyBorder="1" applyAlignment="1">
      <alignment horizontal="center"/>
    </xf>
    <xf numFmtId="0" fontId="6" fillId="36" borderId="41" xfId="0" applyFont="1" applyFill="1" applyBorder="1" applyAlignment="1">
      <alignment horizontal="center"/>
    </xf>
    <xf numFmtId="49" fontId="0" fillId="0" borderId="30" xfId="0" applyNumberFormat="1" applyFill="1" applyBorder="1" applyAlignment="1" applyProtection="1">
      <alignment horizontal="center"/>
      <protection locked="0"/>
    </xf>
    <xf numFmtId="49" fontId="0" fillId="0" borderId="32" xfId="0" applyNumberFormat="1" applyFill="1" applyBorder="1" applyAlignment="1" applyProtection="1">
      <alignment horizontal="center"/>
      <protection locked="0"/>
    </xf>
    <xf numFmtId="0" fontId="0" fillId="0" borderId="32" xfId="0" applyBorder="1" applyAlignment="1" applyProtection="1">
      <alignment/>
      <protection locked="0"/>
    </xf>
    <xf numFmtId="0" fontId="0" fillId="0" borderId="0" xfId="0" applyFont="1" applyBorder="1" applyAlignment="1">
      <alignment vertical="top" wrapText="1"/>
    </xf>
    <xf numFmtId="0" fontId="0" fillId="0" borderId="0" xfId="0" applyAlignment="1">
      <alignment/>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Neutrale"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dxfs count="6">
    <dxf>
      <font>
        <color indexed="62"/>
      </font>
    </dxf>
    <dxf>
      <font>
        <color indexed="62"/>
      </font>
    </dxf>
    <dxf>
      <font>
        <b/>
        <i val="0"/>
        <color auto="1"/>
      </font>
    </dxf>
    <dxf>
      <font>
        <b/>
        <i val="0"/>
        <color indexed="10"/>
      </font>
    </dxf>
    <dxf>
      <font>
        <color indexed="47"/>
      </font>
      <fill>
        <patternFill>
          <bgColor indexed="47"/>
        </patternFill>
      </fill>
      <border>
        <left/>
        <right/>
        <top/>
        <bottom/>
      </border>
    </dxf>
    <dxf>
      <font>
        <color auto="1"/>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1</xdr:col>
      <xdr:colOff>552450</xdr:colOff>
      <xdr:row>2</xdr:row>
      <xdr:rowOff>19050</xdr:rowOff>
    </xdr:to>
    <xdr:pic>
      <xdr:nvPicPr>
        <xdr:cNvPr id="1" name="Picture 1" descr="logopiccolo"/>
        <xdr:cNvPicPr preferRelativeResize="1">
          <a:picLocks noChangeAspect="1"/>
        </xdr:cNvPicPr>
      </xdr:nvPicPr>
      <xdr:blipFill>
        <a:blip r:embed="rId1"/>
        <a:stretch>
          <a:fillRect/>
        </a:stretch>
      </xdr:blipFill>
      <xdr:spPr>
        <a:xfrm>
          <a:off x="38100" y="28575"/>
          <a:ext cx="1123950"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15</xdr:row>
      <xdr:rowOff>123825</xdr:rowOff>
    </xdr:from>
    <xdr:to>
      <xdr:col>3</xdr:col>
      <xdr:colOff>1076325</xdr:colOff>
      <xdr:row>16</xdr:row>
      <xdr:rowOff>114300</xdr:rowOff>
    </xdr:to>
    <xdr:sp macro="[0]!PulisciCalcolaGaranzie">
      <xdr:nvSpPr>
        <xdr:cNvPr id="1" name="Text Box 2"/>
        <xdr:cNvSpPr txBox="1">
          <a:spLocks noChangeArrowheads="1"/>
        </xdr:cNvSpPr>
      </xdr:nvSpPr>
      <xdr:spPr>
        <a:xfrm>
          <a:off x="2905125" y="2552700"/>
          <a:ext cx="2400300" cy="152400"/>
        </a:xfrm>
        <a:prstGeom prst="rect">
          <a:avLst/>
        </a:prstGeom>
        <a:solidFill>
          <a:srgbClr val="99CC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Pulisci foglio di calcolo</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3</xdr:row>
      <xdr:rowOff>133350</xdr:rowOff>
    </xdr:from>
    <xdr:to>
      <xdr:col>8</xdr:col>
      <xdr:colOff>171450</xdr:colOff>
      <xdr:row>5</xdr:row>
      <xdr:rowOff>104775</xdr:rowOff>
    </xdr:to>
    <xdr:sp macro="[0]!Compila_Tabella_Mancanze">
      <xdr:nvSpPr>
        <xdr:cNvPr id="1" name="Text Box 1"/>
        <xdr:cNvSpPr txBox="1">
          <a:spLocks noChangeArrowheads="1"/>
        </xdr:cNvSpPr>
      </xdr:nvSpPr>
      <xdr:spPr>
        <a:xfrm>
          <a:off x="209550" y="619125"/>
          <a:ext cx="1266825" cy="352425"/>
        </a:xfrm>
        <a:prstGeom prst="rect">
          <a:avLst/>
        </a:prstGeom>
        <a:solidFill>
          <a:srgbClr val="99CCFF"/>
        </a:solidFill>
        <a:ln w="9525" cmpd="sng">
          <a:solidFill>
            <a:srgbClr val="000000"/>
          </a:solidFill>
          <a:headEnd type="none"/>
          <a:tailEnd type="none"/>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Compila tabella conformità</a:t>
          </a:r>
        </a:p>
      </xdr:txBody>
    </xdr:sp>
    <xdr:clientData/>
  </xdr:twoCellAnchor>
  <xdr:twoCellAnchor>
    <xdr:from>
      <xdr:col>9</xdr:col>
      <xdr:colOff>133350</xdr:colOff>
      <xdr:row>3</xdr:row>
      <xdr:rowOff>142875</xdr:rowOff>
    </xdr:from>
    <xdr:to>
      <xdr:col>16</xdr:col>
      <xdr:colOff>9525</xdr:colOff>
      <xdr:row>5</xdr:row>
      <xdr:rowOff>123825</xdr:rowOff>
    </xdr:to>
    <xdr:sp macro="[0]!PulisciListaGaranzie">
      <xdr:nvSpPr>
        <xdr:cNvPr id="2" name="Text Box 2"/>
        <xdr:cNvSpPr txBox="1">
          <a:spLocks noChangeArrowheads="1"/>
        </xdr:cNvSpPr>
      </xdr:nvSpPr>
      <xdr:spPr>
        <a:xfrm>
          <a:off x="1647825" y="628650"/>
          <a:ext cx="1257300" cy="361950"/>
        </a:xfrm>
        <a:prstGeom prst="rect">
          <a:avLst/>
        </a:prstGeom>
        <a:solidFill>
          <a:srgbClr val="99CCFF"/>
        </a:solidFill>
        <a:ln w="9525" cmpd="sng">
          <a:solidFill>
            <a:srgbClr val="000000"/>
          </a:solidFill>
          <a:headEnd type="none"/>
          <a:tailEnd type="none"/>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Pulisci 
</a:t>
          </a:r>
          <a:r>
            <a:rPr lang="en-US" cap="none" sz="900" b="1" i="0" u="none" baseline="0">
              <a:solidFill>
                <a:srgbClr val="000000"/>
              </a:solidFill>
              <a:latin typeface="Arial"/>
              <a:ea typeface="Arial"/>
              <a:cs typeface="Arial"/>
            </a:rPr>
            <a:t>Lista di Controllo</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133350</xdr:colOff>
      <xdr:row>0</xdr:row>
      <xdr:rowOff>190500</xdr:rowOff>
    </xdr:from>
    <xdr:to>
      <xdr:col>7</xdr:col>
      <xdr:colOff>876300</xdr:colOff>
      <xdr:row>2</xdr:row>
      <xdr:rowOff>9525</xdr:rowOff>
    </xdr:to>
    <xdr:sp macro="[0]!PulisciSchedeMancanti">
      <xdr:nvSpPr>
        <xdr:cNvPr id="1" name="Rectangle 2"/>
        <xdr:cNvSpPr>
          <a:spLocks/>
        </xdr:cNvSpPr>
      </xdr:nvSpPr>
      <xdr:spPr>
        <a:xfrm>
          <a:off x="6819900" y="190500"/>
          <a:ext cx="742950" cy="228600"/>
        </a:xfrm>
        <a:prstGeom prst="rect">
          <a:avLst/>
        </a:prstGeom>
        <a:solidFill>
          <a:srgbClr val="99CC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333399"/>
              </a:solidFill>
              <a:latin typeface="Arial"/>
              <a:ea typeface="Arial"/>
              <a:cs typeface="Arial"/>
            </a:rPr>
            <a:t>Pulisci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bank0503.doc" TargetMode="External" /><Relationship Id="rId2" Type="http://schemas.openxmlformats.org/officeDocument/2006/relationships/hyperlink" Target="http://www.bancaditalia.it/" TargetMode="Externa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Foglio1"/>
  <dimension ref="A1:L52"/>
  <sheetViews>
    <sheetView zoomScalePageLayoutView="0" workbookViewId="0" topLeftCell="A1">
      <selection activeCell="L30" sqref="L30"/>
    </sheetView>
  </sheetViews>
  <sheetFormatPr defaultColWidth="9.140625" defaultRowHeight="12.75"/>
  <cols>
    <col min="2" max="2" width="12.140625" style="0" bestFit="1" customWidth="1"/>
    <col min="5" max="5" width="12.140625" style="0" bestFit="1" customWidth="1"/>
    <col min="8" max="8" width="12.140625" style="0" bestFit="1" customWidth="1"/>
    <col min="11" max="11" width="12.140625" style="0" bestFit="1" customWidth="1"/>
  </cols>
  <sheetData>
    <row r="1" spans="1:12" ht="12.75">
      <c r="A1" s="6"/>
      <c r="B1" s="6"/>
      <c r="C1" s="6"/>
      <c r="D1" s="6"/>
      <c r="E1" s="6"/>
      <c r="F1" s="6"/>
      <c r="G1" s="6"/>
      <c r="H1" s="6"/>
      <c r="I1" s="6"/>
      <c r="J1" s="6"/>
      <c r="K1" s="6"/>
      <c r="L1" s="6"/>
    </row>
    <row r="2" spans="1:12" ht="12.75">
      <c r="A2" s="6"/>
      <c r="B2" s="6"/>
      <c r="C2" s="6"/>
      <c r="D2" s="6"/>
      <c r="E2" s="6"/>
      <c r="F2" s="6"/>
      <c r="G2" s="6"/>
      <c r="H2" s="6"/>
      <c r="I2" s="6"/>
      <c r="J2" s="6"/>
      <c r="K2" s="6"/>
      <c r="L2" s="6"/>
    </row>
    <row r="3" spans="1:12" ht="18">
      <c r="A3" s="7" t="s">
        <v>146</v>
      </c>
      <c r="B3" s="7"/>
      <c r="C3" s="7"/>
      <c r="D3" s="7"/>
      <c r="E3" s="7"/>
      <c r="F3" s="7"/>
      <c r="G3" s="7"/>
      <c r="H3" s="7"/>
      <c r="I3" s="7"/>
      <c r="J3" s="7"/>
      <c r="K3" s="7"/>
      <c r="L3" s="6"/>
    </row>
    <row r="4" spans="1:12" ht="12.75">
      <c r="A4" s="8"/>
      <c r="B4" s="8"/>
      <c r="C4" s="8"/>
      <c r="D4" s="8"/>
      <c r="E4" s="8"/>
      <c r="F4" s="8"/>
      <c r="G4" s="8"/>
      <c r="H4" s="8"/>
      <c r="I4" s="8"/>
      <c r="J4" s="8"/>
      <c r="K4" s="6"/>
      <c r="L4" s="6"/>
    </row>
    <row r="5" spans="1:12" ht="12.75">
      <c r="A5" s="9" t="s">
        <v>57</v>
      </c>
      <c r="B5" s="10" t="s">
        <v>58</v>
      </c>
      <c r="C5" s="11"/>
      <c r="D5" s="9" t="s">
        <v>57</v>
      </c>
      <c r="E5" s="10" t="s">
        <v>58</v>
      </c>
      <c r="F5" s="11"/>
      <c r="G5" s="9" t="s">
        <v>57</v>
      </c>
      <c r="H5" s="10" t="s">
        <v>58</v>
      </c>
      <c r="I5" s="12"/>
      <c r="J5" s="9" t="s">
        <v>57</v>
      </c>
      <c r="K5" s="10" t="s">
        <v>58</v>
      </c>
      <c r="L5" s="6"/>
    </row>
    <row r="6" spans="1:12" ht="12.75">
      <c r="A6" s="13"/>
      <c r="B6" s="8"/>
      <c r="C6" s="13"/>
      <c r="D6" s="13"/>
      <c r="E6" s="13"/>
      <c r="F6" s="13"/>
      <c r="G6" s="6"/>
      <c r="H6" s="6"/>
      <c r="I6" s="13"/>
      <c r="J6" s="13"/>
      <c r="K6" s="8"/>
      <c r="L6" s="6"/>
    </row>
    <row r="7" spans="1:12" ht="12.75">
      <c r="A7" s="14">
        <v>1861</v>
      </c>
      <c r="B7" s="15"/>
      <c r="C7" s="8"/>
      <c r="D7" s="14">
        <v>1901</v>
      </c>
      <c r="E7" s="15"/>
      <c r="F7" s="16"/>
      <c r="G7" s="17">
        <v>1941</v>
      </c>
      <c r="H7" s="15"/>
      <c r="I7" s="8"/>
      <c r="J7" s="29">
        <v>1981</v>
      </c>
      <c r="K7" s="18"/>
      <c r="L7" s="6"/>
    </row>
    <row r="8" spans="1:12" ht="12.75">
      <c r="A8" s="19">
        <v>62</v>
      </c>
      <c r="B8" s="20"/>
      <c r="C8" s="8"/>
      <c r="D8" s="21" t="s">
        <v>59</v>
      </c>
      <c r="E8" s="20"/>
      <c r="F8" s="16"/>
      <c r="G8" s="22">
        <v>42</v>
      </c>
      <c r="H8" s="20"/>
      <c r="I8" s="8"/>
      <c r="J8" s="29">
        <v>82</v>
      </c>
      <c r="K8" s="23"/>
      <c r="L8" s="6"/>
    </row>
    <row r="9" spans="1:12" ht="12.75">
      <c r="A9" s="19">
        <v>63</v>
      </c>
      <c r="B9" s="20"/>
      <c r="C9" s="8"/>
      <c r="D9" s="21" t="s">
        <v>60</v>
      </c>
      <c r="E9" s="20"/>
      <c r="F9" s="16"/>
      <c r="G9" s="22">
        <v>43</v>
      </c>
      <c r="H9" s="20"/>
      <c r="I9" s="8"/>
      <c r="J9" s="29">
        <v>83</v>
      </c>
      <c r="K9" s="23"/>
      <c r="L9" s="6"/>
    </row>
    <row r="10" spans="1:12" ht="12.75">
      <c r="A10" s="19">
        <v>64</v>
      </c>
      <c r="B10" s="20"/>
      <c r="C10" s="8"/>
      <c r="D10" s="21" t="s">
        <v>61</v>
      </c>
      <c r="E10" s="20"/>
      <c r="F10" s="16"/>
      <c r="G10" s="22">
        <v>44</v>
      </c>
      <c r="H10" s="20"/>
      <c r="I10" s="8"/>
      <c r="J10" s="29">
        <v>84</v>
      </c>
      <c r="K10" s="23"/>
      <c r="L10" s="6"/>
    </row>
    <row r="11" spans="1:12" ht="12.75">
      <c r="A11" s="24">
        <v>65</v>
      </c>
      <c r="B11" s="25"/>
      <c r="C11" s="8"/>
      <c r="D11" s="26" t="s">
        <v>62</v>
      </c>
      <c r="E11" s="25"/>
      <c r="F11" s="16"/>
      <c r="G11" s="27">
        <v>45</v>
      </c>
      <c r="H11" s="25"/>
      <c r="I11" s="8"/>
      <c r="J11" s="29">
        <v>85</v>
      </c>
      <c r="K11" s="28"/>
      <c r="L11" s="6"/>
    </row>
    <row r="12" spans="1:12" ht="12.75">
      <c r="A12" s="19">
        <v>1866</v>
      </c>
      <c r="B12" s="20"/>
      <c r="C12" s="8"/>
      <c r="D12" s="19">
        <v>1906</v>
      </c>
      <c r="E12" s="20"/>
      <c r="F12" s="16"/>
      <c r="G12" s="22">
        <v>1946</v>
      </c>
      <c r="H12" s="20"/>
      <c r="I12" s="8"/>
      <c r="J12" s="29">
        <v>1986</v>
      </c>
      <c r="K12" s="23"/>
      <c r="L12" s="6"/>
    </row>
    <row r="13" spans="1:12" ht="12.75">
      <c r="A13" s="19">
        <v>67</v>
      </c>
      <c r="B13" s="20"/>
      <c r="C13" s="8"/>
      <c r="D13" s="21" t="s">
        <v>63</v>
      </c>
      <c r="E13" s="20"/>
      <c r="F13" s="16"/>
      <c r="G13" s="22">
        <v>47</v>
      </c>
      <c r="H13" s="20"/>
      <c r="I13" s="8"/>
      <c r="J13" s="29">
        <v>87</v>
      </c>
      <c r="K13" s="23"/>
      <c r="L13" s="6"/>
    </row>
    <row r="14" spans="1:12" ht="12.75">
      <c r="A14" s="19">
        <v>68</v>
      </c>
      <c r="B14" s="20"/>
      <c r="C14" s="8"/>
      <c r="D14" s="21" t="s">
        <v>64</v>
      </c>
      <c r="E14" s="20"/>
      <c r="F14" s="16"/>
      <c r="G14" s="22">
        <v>48</v>
      </c>
      <c r="H14" s="20"/>
      <c r="I14" s="8"/>
      <c r="J14" s="29">
        <v>88</v>
      </c>
      <c r="K14" s="23"/>
      <c r="L14" s="6"/>
    </row>
    <row r="15" spans="1:12" ht="12.75">
      <c r="A15" s="19">
        <v>69</v>
      </c>
      <c r="B15" s="20"/>
      <c r="C15" s="8"/>
      <c r="D15" s="21" t="s">
        <v>65</v>
      </c>
      <c r="E15" s="20"/>
      <c r="F15" s="16"/>
      <c r="G15" s="22">
        <v>49</v>
      </c>
      <c r="H15" s="20"/>
      <c r="I15" s="8"/>
      <c r="J15" s="29">
        <v>89</v>
      </c>
      <c r="K15" s="23"/>
      <c r="L15" s="6"/>
    </row>
    <row r="16" spans="1:12" ht="12.75">
      <c r="A16" s="24">
        <v>70</v>
      </c>
      <c r="B16" s="25"/>
      <c r="C16" s="8"/>
      <c r="D16" s="26" t="s">
        <v>66</v>
      </c>
      <c r="E16" s="25"/>
      <c r="F16" s="16"/>
      <c r="G16" s="27">
        <v>50</v>
      </c>
      <c r="H16" s="25"/>
      <c r="I16" s="8"/>
      <c r="J16" s="29">
        <v>90</v>
      </c>
      <c r="K16" s="28"/>
      <c r="L16" s="6"/>
    </row>
    <row r="17" spans="1:12" ht="12.75">
      <c r="A17" s="19">
        <v>1871</v>
      </c>
      <c r="B17" s="20"/>
      <c r="C17" s="8"/>
      <c r="D17" s="19">
        <v>1911</v>
      </c>
      <c r="E17" s="20"/>
      <c r="F17" s="16"/>
      <c r="G17" s="22">
        <v>1951</v>
      </c>
      <c r="H17" s="20"/>
      <c r="I17" s="8"/>
      <c r="J17" s="29">
        <v>1991</v>
      </c>
      <c r="K17" s="23"/>
      <c r="L17" s="6"/>
    </row>
    <row r="18" spans="1:12" ht="12.75">
      <c r="A18" s="19">
        <v>72</v>
      </c>
      <c r="B18" s="20"/>
      <c r="C18" s="8"/>
      <c r="D18" s="19">
        <v>12</v>
      </c>
      <c r="E18" s="20"/>
      <c r="F18" s="16"/>
      <c r="G18" s="22">
        <v>52</v>
      </c>
      <c r="H18" s="20"/>
      <c r="I18" s="8"/>
      <c r="J18" s="29">
        <v>92</v>
      </c>
      <c r="K18" s="23"/>
      <c r="L18" s="6"/>
    </row>
    <row r="19" spans="1:12" ht="12.75">
      <c r="A19" s="19">
        <v>73</v>
      </c>
      <c r="B19" s="20"/>
      <c r="C19" s="8"/>
      <c r="D19" s="19">
        <v>13</v>
      </c>
      <c r="E19" s="20"/>
      <c r="F19" s="16"/>
      <c r="G19" s="22">
        <v>53</v>
      </c>
      <c r="H19" s="20"/>
      <c r="I19" s="8"/>
      <c r="J19" s="29">
        <v>93</v>
      </c>
      <c r="K19" s="23"/>
      <c r="L19" s="6"/>
    </row>
    <row r="20" spans="1:12" ht="12.75">
      <c r="A20" s="19">
        <v>74</v>
      </c>
      <c r="B20" s="20"/>
      <c r="C20" s="8"/>
      <c r="D20" s="19">
        <v>14</v>
      </c>
      <c r="E20" s="20"/>
      <c r="F20" s="16"/>
      <c r="G20" s="22">
        <v>54</v>
      </c>
      <c r="H20" s="20"/>
      <c r="I20" s="8"/>
      <c r="J20" s="29">
        <v>94</v>
      </c>
      <c r="K20" s="23"/>
      <c r="L20" s="6"/>
    </row>
    <row r="21" spans="1:12" ht="12.75">
      <c r="A21" s="24">
        <v>75</v>
      </c>
      <c r="B21" s="25"/>
      <c r="C21" s="8"/>
      <c r="D21" s="24">
        <v>15</v>
      </c>
      <c r="E21" s="25"/>
      <c r="F21" s="16"/>
      <c r="G21" s="27">
        <v>55</v>
      </c>
      <c r="H21" s="25"/>
      <c r="I21" s="8"/>
      <c r="J21" s="29">
        <v>95</v>
      </c>
      <c r="K21" s="28"/>
      <c r="L21" s="6"/>
    </row>
    <row r="22" spans="1:12" ht="12.75">
      <c r="A22" s="19">
        <v>1876</v>
      </c>
      <c r="B22" s="20"/>
      <c r="C22" s="8"/>
      <c r="D22" s="19">
        <v>1916</v>
      </c>
      <c r="E22" s="20"/>
      <c r="F22" s="16"/>
      <c r="G22" s="22">
        <v>1956</v>
      </c>
      <c r="H22" s="20"/>
      <c r="I22" s="8"/>
      <c r="J22" s="29">
        <v>1996</v>
      </c>
      <c r="K22" s="23"/>
      <c r="L22" s="6"/>
    </row>
    <row r="23" spans="1:12" ht="12.75">
      <c r="A23" s="19">
        <v>77</v>
      </c>
      <c r="B23" s="20"/>
      <c r="C23" s="8"/>
      <c r="D23" s="19">
        <v>17</v>
      </c>
      <c r="E23" s="20"/>
      <c r="F23" s="16"/>
      <c r="G23" s="22">
        <v>57</v>
      </c>
      <c r="H23" s="20"/>
      <c r="I23" s="8"/>
      <c r="J23" s="29">
        <v>97</v>
      </c>
      <c r="K23" s="23"/>
      <c r="L23" s="6"/>
    </row>
    <row r="24" spans="1:12" ht="12.75">
      <c r="A24" s="19">
        <v>78</v>
      </c>
      <c r="B24" s="20"/>
      <c r="C24" s="8"/>
      <c r="D24" s="19">
        <v>18</v>
      </c>
      <c r="E24" s="20"/>
      <c r="F24" s="16"/>
      <c r="G24" s="22">
        <v>58</v>
      </c>
      <c r="H24" s="20"/>
      <c r="I24" s="8"/>
      <c r="J24" s="29">
        <v>98</v>
      </c>
      <c r="K24" s="23"/>
      <c r="L24" s="6"/>
    </row>
    <row r="25" spans="1:12" ht="12.75">
      <c r="A25" s="19">
        <v>79</v>
      </c>
      <c r="B25" s="20"/>
      <c r="C25" s="8"/>
      <c r="D25" s="19">
        <v>19</v>
      </c>
      <c r="E25" s="20"/>
      <c r="F25" s="16"/>
      <c r="G25" s="22">
        <v>59</v>
      </c>
      <c r="H25" s="20"/>
      <c r="I25" s="8"/>
      <c r="J25" s="29">
        <v>1999</v>
      </c>
      <c r="K25" s="30">
        <v>1.256</v>
      </c>
      <c r="L25" s="6"/>
    </row>
    <row r="26" spans="1:12" ht="12.75">
      <c r="A26" s="24">
        <v>80</v>
      </c>
      <c r="B26" s="25"/>
      <c r="C26" s="8"/>
      <c r="D26" s="24">
        <v>20</v>
      </c>
      <c r="E26" s="25"/>
      <c r="F26" s="31"/>
      <c r="G26" s="24">
        <v>60</v>
      </c>
      <c r="H26" s="25"/>
      <c r="I26" s="8"/>
      <c r="J26" s="32">
        <v>2000</v>
      </c>
      <c r="K26" s="28"/>
      <c r="L26" s="6"/>
    </row>
    <row r="27" spans="1:12" ht="12.75">
      <c r="A27" s="19">
        <v>1881</v>
      </c>
      <c r="B27" s="20"/>
      <c r="C27" s="8"/>
      <c r="D27" s="19">
        <v>1921</v>
      </c>
      <c r="E27" s="20"/>
      <c r="F27" s="31"/>
      <c r="G27" s="19">
        <v>1961</v>
      </c>
      <c r="H27" s="20"/>
      <c r="I27" s="8"/>
      <c r="J27" s="29">
        <v>2001</v>
      </c>
      <c r="K27" s="23"/>
      <c r="L27" s="6"/>
    </row>
    <row r="28" spans="1:12" ht="12.75">
      <c r="A28" s="19">
        <v>82</v>
      </c>
      <c r="B28" s="20"/>
      <c r="C28" s="8"/>
      <c r="D28" s="19">
        <v>22</v>
      </c>
      <c r="E28" s="20"/>
      <c r="F28" s="31"/>
      <c r="G28" s="19">
        <v>62</v>
      </c>
      <c r="H28" s="20"/>
      <c r="I28" s="8"/>
      <c r="J28" s="32">
        <v>2002</v>
      </c>
      <c r="K28" s="23"/>
      <c r="L28" s="6"/>
    </row>
    <row r="29" spans="1:12" ht="12.75">
      <c r="A29" s="19">
        <v>83</v>
      </c>
      <c r="B29" s="20"/>
      <c r="C29" s="8"/>
      <c r="D29" s="19">
        <v>23</v>
      </c>
      <c r="E29" s="20"/>
      <c r="F29" s="31"/>
      <c r="G29" s="19">
        <v>63</v>
      </c>
      <c r="H29" s="20"/>
      <c r="I29" s="8"/>
      <c r="J29" s="29">
        <v>2003</v>
      </c>
      <c r="K29" s="23"/>
      <c r="L29" s="6"/>
    </row>
    <row r="30" spans="1:12" ht="12.75">
      <c r="A30" s="19">
        <v>84</v>
      </c>
      <c r="B30" s="20"/>
      <c r="C30" s="8"/>
      <c r="D30" s="19">
        <v>24</v>
      </c>
      <c r="E30" s="20"/>
      <c r="F30" s="31"/>
      <c r="G30" s="19">
        <v>64</v>
      </c>
      <c r="H30" s="20"/>
      <c r="I30" s="8"/>
      <c r="J30" s="32">
        <v>2004</v>
      </c>
      <c r="K30" s="23"/>
      <c r="L30" s="6"/>
    </row>
    <row r="31" spans="1:12" ht="12.75">
      <c r="A31" s="24">
        <v>85</v>
      </c>
      <c r="B31" s="25"/>
      <c r="C31" s="8"/>
      <c r="D31" s="24">
        <v>25</v>
      </c>
      <c r="E31" s="25"/>
      <c r="F31" s="31"/>
      <c r="G31" s="24">
        <v>65</v>
      </c>
      <c r="H31" s="25"/>
      <c r="I31" s="8"/>
      <c r="J31" s="29">
        <v>2005</v>
      </c>
      <c r="K31" s="23"/>
      <c r="L31" s="6"/>
    </row>
    <row r="32" spans="1:12" ht="12.75">
      <c r="A32" s="19">
        <v>1886</v>
      </c>
      <c r="B32" s="20"/>
      <c r="C32" s="8"/>
      <c r="D32" s="19">
        <v>1926</v>
      </c>
      <c r="E32" s="20"/>
      <c r="F32" s="31"/>
      <c r="G32" s="19">
        <v>1966</v>
      </c>
      <c r="H32" s="20"/>
      <c r="I32" s="8"/>
      <c r="J32" s="32">
        <v>2006</v>
      </c>
      <c r="K32" s="18"/>
      <c r="L32" s="6"/>
    </row>
    <row r="33" spans="1:12" ht="12.75">
      <c r="A33" s="19">
        <v>87</v>
      </c>
      <c r="B33" s="20"/>
      <c r="C33" s="8"/>
      <c r="D33" s="19">
        <v>27</v>
      </c>
      <c r="E33" s="20"/>
      <c r="F33" s="31"/>
      <c r="G33" s="19">
        <v>67</v>
      </c>
      <c r="H33" s="20"/>
      <c r="I33" s="8"/>
      <c r="J33" s="29">
        <v>2007</v>
      </c>
      <c r="K33" s="23"/>
      <c r="L33" s="6"/>
    </row>
    <row r="34" spans="1:12" ht="12.75">
      <c r="A34" s="19">
        <v>88</v>
      </c>
      <c r="B34" s="20"/>
      <c r="C34" s="8"/>
      <c r="D34" s="19">
        <v>28</v>
      </c>
      <c r="E34" s="20"/>
      <c r="F34" s="31"/>
      <c r="G34" s="19">
        <v>68</v>
      </c>
      <c r="H34" s="20"/>
      <c r="I34" s="8"/>
      <c r="J34" s="32">
        <v>2008</v>
      </c>
      <c r="K34" s="33"/>
      <c r="L34" s="6"/>
    </row>
    <row r="35" spans="1:12" ht="12.75">
      <c r="A35" s="19">
        <v>89</v>
      </c>
      <c r="B35" s="20"/>
      <c r="C35" s="8"/>
      <c r="D35" s="19">
        <v>29</v>
      </c>
      <c r="E35" s="20"/>
      <c r="F35" s="31"/>
      <c r="G35" s="19">
        <v>69</v>
      </c>
      <c r="H35" s="20"/>
      <c r="I35" s="8"/>
      <c r="J35" s="29">
        <v>2009</v>
      </c>
      <c r="K35" s="33"/>
      <c r="L35" s="6"/>
    </row>
    <row r="36" spans="1:12" ht="12.75">
      <c r="A36" s="24">
        <v>90</v>
      </c>
      <c r="B36" s="25"/>
      <c r="C36" s="8"/>
      <c r="D36" s="24">
        <v>30</v>
      </c>
      <c r="E36" s="25"/>
      <c r="F36" s="31"/>
      <c r="G36" s="24">
        <v>70</v>
      </c>
      <c r="H36" s="25"/>
      <c r="I36" s="8"/>
      <c r="J36" s="32">
        <v>2010</v>
      </c>
      <c r="K36" s="34"/>
      <c r="L36" s="6"/>
    </row>
    <row r="37" spans="1:12" ht="12.75">
      <c r="A37" s="19">
        <v>1891</v>
      </c>
      <c r="B37" s="20"/>
      <c r="C37" s="8"/>
      <c r="D37" s="19">
        <v>1931</v>
      </c>
      <c r="E37" s="20"/>
      <c r="F37" s="31"/>
      <c r="G37" s="19">
        <v>1971</v>
      </c>
      <c r="H37" s="20"/>
      <c r="I37" s="8"/>
      <c r="J37" s="29">
        <v>2011</v>
      </c>
      <c r="K37" s="33"/>
      <c r="L37" s="6"/>
    </row>
    <row r="38" spans="1:12" ht="12.75">
      <c r="A38" s="19">
        <v>92</v>
      </c>
      <c r="B38" s="20"/>
      <c r="C38" s="8"/>
      <c r="D38" s="19">
        <v>32</v>
      </c>
      <c r="E38" s="20"/>
      <c r="F38" s="31"/>
      <c r="G38" s="19">
        <v>72</v>
      </c>
      <c r="H38" s="20"/>
      <c r="I38" s="8"/>
      <c r="J38" s="32">
        <v>2012</v>
      </c>
      <c r="K38" s="33"/>
      <c r="L38" s="6"/>
    </row>
    <row r="39" spans="1:12" ht="12.75">
      <c r="A39" s="19">
        <v>93</v>
      </c>
      <c r="B39" s="20"/>
      <c r="C39" s="8"/>
      <c r="D39" s="19">
        <v>33</v>
      </c>
      <c r="E39" s="20"/>
      <c r="F39" s="31"/>
      <c r="G39" s="19">
        <v>73</v>
      </c>
      <c r="H39" s="20"/>
      <c r="I39" s="8"/>
      <c r="J39" s="29">
        <v>2013</v>
      </c>
      <c r="K39" s="33"/>
      <c r="L39" s="6"/>
    </row>
    <row r="40" spans="1:12" ht="12.75">
      <c r="A40" s="19">
        <v>94</v>
      </c>
      <c r="B40" s="20"/>
      <c r="C40" s="8"/>
      <c r="D40" s="19">
        <v>34</v>
      </c>
      <c r="E40" s="20"/>
      <c r="F40" s="31"/>
      <c r="G40" s="19">
        <v>74</v>
      </c>
      <c r="H40" s="20"/>
      <c r="I40" s="8"/>
      <c r="J40" s="32">
        <v>2014</v>
      </c>
      <c r="K40" s="33"/>
      <c r="L40" s="6"/>
    </row>
    <row r="41" spans="1:12" ht="12.75">
      <c r="A41" s="24">
        <v>95</v>
      </c>
      <c r="B41" s="25"/>
      <c r="C41" s="8"/>
      <c r="D41" s="24">
        <v>35</v>
      </c>
      <c r="E41" s="25"/>
      <c r="F41" s="31"/>
      <c r="G41" s="24">
        <v>75</v>
      </c>
      <c r="H41" s="25"/>
      <c r="I41" s="8"/>
      <c r="J41" s="29">
        <v>2015</v>
      </c>
      <c r="K41" s="34"/>
      <c r="L41" s="6"/>
    </row>
    <row r="42" spans="1:12" ht="12.75">
      <c r="A42" s="19">
        <v>1896</v>
      </c>
      <c r="B42" s="20"/>
      <c r="C42" s="8"/>
      <c r="D42" s="19">
        <v>1936</v>
      </c>
      <c r="E42" s="20"/>
      <c r="F42" s="31"/>
      <c r="G42" s="19">
        <v>1976</v>
      </c>
      <c r="H42" s="20"/>
      <c r="I42" s="8"/>
      <c r="J42" s="32">
        <v>2016</v>
      </c>
      <c r="K42" s="33"/>
      <c r="L42" s="6"/>
    </row>
    <row r="43" spans="1:12" ht="12.75">
      <c r="A43" s="19">
        <v>97</v>
      </c>
      <c r="B43" s="20"/>
      <c r="C43" s="8"/>
      <c r="D43" s="19">
        <v>37</v>
      </c>
      <c r="E43" s="20"/>
      <c r="F43" s="31"/>
      <c r="G43" s="19">
        <v>77</v>
      </c>
      <c r="H43" s="20"/>
      <c r="I43" s="8"/>
      <c r="J43" s="29">
        <v>2017</v>
      </c>
      <c r="K43" s="33"/>
      <c r="L43" s="6"/>
    </row>
    <row r="44" spans="1:12" ht="12.75">
      <c r="A44" s="19">
        <v>98</v>
      </c>
      <c r="B44" s="20"/>
      <c r="C44" s="8"/>
      <c r="D44" s="19">
        <v>38</v>
      </c>
      <c r="E44" s="20"/>
      <c r="F44" s="31"/>
      <c r="G44" s="19">
        <v>78</v>
      </c>
      <c r="H44" s="20"/>
      <c r="I44" s="8"/>
      <c r="J44" s="32">
        <v>2018</v>
      </c>
      <c r="K44" s="33"/>
      <c r="L44" s="6"/>
    </row>
    <row r="45" spans="1:12" ht="12.75">
      <c r="A45" s="19">
        <v>99</v>
      </c>
      <c r="B45" s="20"/>
      <c r="C45" s="8"/>
      <c r="D45" s="19">
        <v>39</v>
      </c>
      <c r="E45" s="20"/>
      <c r="F45" s="31"/>
      <c r="G45" s="19">
        <v>79</v>
      </c>
      <c r="H45" s="20"/>
      <c r="I45" s="8"/>
      <c r="J45" s="29">
        <v>2019</v>
      </c>
      <c r="K45" s="33"/>
      <c r="L45" s="6"/>
    </row>
    <row r="46" spans="1:12" ht="12.75">
      <c r="A46" s="24">
        <v>900</v>
      </c>
      <c r="B46" s="25"/>
      <c r="C46" s="8"/>
      <c r="D46" s="24">
        <v>40</v>
      </c>
      <c r="E46" s="25"/>
      <c r="F46" s="31"/>
      <c r="G46" s="24">
        <v>80</v>
      </c>
      <c r="H46" s="25"/>
      <c r="I46" s="8"/>
      <c r="J46" s="32">
        <v>2020</v>
      </c>
      <c r="K46" s="34"/>
      <c r="L46" s="6"/>
    </row>
    <row r="47" spans="1:12" ht="12.75">
      <c r="A47" s="35"/>
      <c r="B47" s="36"/>
      <c r="C47" s="36"/>
      <c r="D47" s="36"/>
      <c r="E47" s="36"/>
      <c r="F47" s="36"/>
      <c r="G47" s="36"/>
      <c r="H47" s="36"/>
      <c r="I47" s="36"/>
      <c r="J47" s="36"/>
      <c r="K47" s="36"/>
      <c r="L47" s="6"/>
    </row>
    <row r="48" spans="1:12" ht="12.75">
      <c r="A48" s="6"/>
      <c r="B48" s="6"/>
      <c r="C48" s="6"/>
      <c r="D48" s="6"/>
      <c r="E48" s="6"/>
      <c r="F48" s="6"/>
      <c r="G48" s="6"/>
      <c r="H48" s="6"/>
      <c r="I48" s="6"/>
      <c r="J48" s="6"/>
      <c r="K48" s="6"/>
      <c r="L48" s="6"/>
    </row>
    <row r="49" spans="1:12" ht="14.25" customHeight="1">
      <c r="A49" s="220" t="s">
        <v>67</v>
      </c>
      <c r="B49" s="220"/>
      <c r="C49" s="220"/>
      <c r="D49" s="220"/>
      <c r="E49" s="220"/>
      <c r="F49" s="220"/>
      <c r="G49" s="220"/>
      <c r="H49" s="220"/>
      <c r="I49" s="220"/>
      <c r="J49" s="220"/>
      <c r="K49" s="220"/>
      <c r="L49" s="6"/>
    </row>
    <row r="50" spans="1:12" ht="12.75">
      <c r="A50" s="220"/>
      <c r="B50" s="220"/>
      <c r="C50" s="220"/>
      <c r="D50" s="220"/>
      <c r="E50" s="220"/>
      <c r="F50" s="220"/>
      <c r="G50" s="220"/>
      <c r="H50" s="220"/>
      <c r="I50" s="220"/>
      <c r="J50" s="220"/>
      <c r="K50" s="220"/>
      <c r="L50" s="6"/>
    </row>
    <row r="51" spans="1:12" ht="12.75">
      <c r="A51" s="220"/>
      <c r="B51" s="220"/>
      <c r="C51" s="220"/>
      <c r="D51" s="220"/>
      <c r="E51" s="220"/>
      <c r="F51" s="220"/>
      <c r="G51" s="220"/>
      <c r="H51" s="220"/>
      <c r="I51" s="220"/>
      <c r="J51" s="220"/>
      <c r="K51" s="220"/>
      <c r="L51" s="6"/>
    </row>
    <row r="52" spans="1:12" ht="12.75">
      <c r="A52" s="220"/>
      <c r="B52" s="220"/>
      <c r="C52" s="220"/>
      <c r="D52" s="220"/>
      <c r="E52" s="220"/>
      <c r="F52" s="220"/>
      <c r="G52" s="220"/>
      <c r="H52" s="220"/>
      <c r="I52" s="220"/>
      <c r="J52" s="220"/>
      <c r="K52" s="220"/>
      <c r="L52" s="6"/>
    </row>
  </sheetData>
  <sheetProtection password="DC36" sheet="1" selectLockedCells="1"/>
  <mergeCells count="1">
    <mergeCell ref="A49:K52"/>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codeName="Foglio3"/>
  <dimension ref="A1:F74"/>
  <sheetViews>
    <sheetView showGridLines="0" tabSelected="1" zoomScale="80" zoomScaleNormal="80" zoomScaleSheetLayoutView="100" zoomScalePageLayoutView="0" workbookViewId="0" topLeftCell="A1">
      <selection activeCell="E3" sqref="E3:F3"/>
    </sheetView>
  </sheetViews>
  <sheetFormatPr defaultColWidth="9.140625" defaultRowHeight="12.75"/>
  <cols>
    <col min="1" max="1" width="41.00390625" style="0" customWidth="1"/>
    <col min="2" max="2" width="2.140625" style="0" customWidth="1"/>
    <col min="3" max="3" width="20.28125" style="0" customWidth="1"/>
    <col min="4" max="4" width="16.7109375" style="0" bestFit="1" customWidth="1"/>
    <col min="5" max="5" width="2.7109375" style="0" customWidth="1"/>
    <col min="6" max="6" width="3.57421875" style="0" customWidth="1"/>
  </cols>
  <sheetData>
    <row r="1" spans="1:6" ht="12.75">
      <c r="A1" s="132" t="s">
        <v>138</v>
      </c>
      <c r="B1" s="130"/>
      <c r="C1" s="131"/>
      <c r="D1" s="130"/>
      <c r="E1" s="130"/>
      <c r="F1" s="130"/>
    </row>
    <row r="2" spans="1:6" ht="12.75">
      <c r="A2" s="37"/>
      <c r="B2" s="37"/>
      <c r="C2" s="104"/>
      <c r="D2" s="104" t="s">
        <v>68</v>
      </c>
      <c r="E2" s="104"/>
      <c r="F2" s="37"/>
    </row>
    <row r="3" spans="1:6" ht="12.75">
      <c r="A3" s="105" t="s">
        <v>164</v>
      </c>
      <c r="B3" s="37"/>
      <c r="C3" s="108"/>
      <c r="D3" s="103">
        <v>2014</v>
      </c>
      <c r="E3" s="221"/>
      <c r="F3" s="222"/>
    </row>
    <row r="4" spans="1:6" ht="12.75">
      <c r="A4" s="37"/>
      <c r="B4" s="37"/>
      <c r="C4" s="108" t="s">
        <v>151</v>
      </c>
      <c r="D4" s="108" t="s">
        <v>151</v>
      </c>
      <c r="E4" s="37"/>
      <c r="F4" s="37"/>
    </row>
    <row r="5" spans="1:6" ht="12.75">
      <c r="A5" s="105" t="s">
        <v>69</v>
      </c>
      <c r="B5" s="105"/>
      <c r="C5" s="108">
        <v>0.5</v>
      </c>
      <c r="D5" s="108">
        <f>C5*F74</f>
        <v>0.5</v>
      </c>
      <c r="E5" s="37"/>
      <c r="F5" s="37"/>
    </row>
    <row r="6" spans="1:6" ht="12.75">
      <c r="A6" s="105" t="s">
        <v>70</v>
      </c>
      <c r="B6" s="105"/>
      <c r="C6" s="108">
        <v>0.2</v>
      </c>
      <c r="D6" s="108">
        <f>C6*F74</f>
        <v>0.2</v>
      </c>
      <c r="E6" s="37"/>
      <c r="F6" s="37"/>
    </row>
    <row r="7" spans="1:6" ht="12.75">
      <c r="A7" s="105" t="s">
        <v>153</v>
      </c>
      <c r="B7" s="105"/>
      <c r="C7" s="108">
        <v>0.01</v>
      </c>
      <c r="D7" s="108">
        <v>0.01</v>
      </c>
      <c r="E7" s="221" t="s">
        <v>155</v>
      </c>
      <c r="F7" s="222"/>
    </row>
    <row r="8" spans="1:6" ht="12.75">
      <c r="A8" s="105" t="s">
        <v>154</v>
      </c>
      <c r="B8" s="105"/>
      <c r="C8" s="108">
        <v>0.02</v>
      </c>
      <c r="D8" s="108">
        <v>0.02</v>
      </c>
      <c r="E8" s="221" t="s">
        <v>155</v>
      </c>
      <c r="F8" s="222"/>
    </row>
    <row r="9" spans="1:6" ht="12.75">
      <c r="A9" s="219" t="s">
        <v>157</v>
      </c>
      <c r="B9" s="105"/>
      <c r="C9" s="108">
        <v>0.02</v>
      </c>
      <c r="D9" s="108">
        <v>0.02</v>
      </c>
      <c r="E9" s="221" t="s">
        <v>155</v>
      </c>
      <c r="F9" s="222"/>
    </row>
    <row r="10" spans="1:6" ht="12.75">
      <c r="A10" s="219" t="s">
        <v>158</v>
      </c>
      <c r="B10" s="105"/>
      <c r="C10" s="108">
        <v>0.02</v>
      </c>
      <c r="D10" s="108">
        <v>0.02</v>
      </c>
      <c r="E10" s="221" t="s">
        <v>155</v>
      </c>
      <c r="F10" s="222"/>
    </row>
    <row r="11" spans="1:6" ht="12.75">
      <c r="A11" s="219" t="s">
        <v>156</v>
      </c>
      <c r="B11" s="105"/>
      <c r="C11" s="108">
        <v>0.02</v>
      </c>
      <c r="D11" s="108">
        <v>0.02</v>
      </c>
      <c r="E11" s="221" t="s">
        <v>155</v>
      </c>
      <c r="F11" s="222"/>
    </row>
    <row r="12" spans="1:6" ht="12.75">
      <c r="A12" s="219" t="s">
        <v>159</v>
      </c>
      <c r="B12" s="105"/>
      <c r="C12" s="108">
        <v>0.02</v>
      </c>
      <c r="D12" s="108">
        <v>0.02</v>
      </c>
      <c r="E12" s="221" t="s">
        <v>155</v>
      </c>
      <c r="F12" s="222"/>
    </row>
    <row r="13" spans="1:6" ht="12.75">
      <c r="A13" s="219" t="s">
        <v>160</v>
      </c>
      <c r="B13" s="105"/>
      <c r="C13" s="108">
        <v>0.02</v>
      </c>
      <c r="D13" s="108">
        <v>0.02</v>
      </c>
      <c r="E13" s="221" t="s">
        <v>155</v>
      </c>
      <c r="F13" s="222"/>
    </row>
    <row r="14" spans="1:6" ht="12.75">
      <c r="A14" s="219" t="s">
        <v>161</v>
      </c>
      <c r="B14" s="105"/>
      <c r="C14" s="108">
        <v>0.02</v>
      </c>
      <c r="D14" s="108">
        <v>0.02</v>
      </c>
      <c r="E14" s="221" t="s">
        <v>155</v>
      </c>
      <c r="F14" s="222"/>
    </row>
    <row r="15" spans="1:6" ht="12.75">
      <c r="A15" s="219" t="s">
        <v>162</v>
      </c>
      <c r="B15" s="105"/>
      <c r="C15" s="108">
        <v>0.02</v>
      </c>
      <c r="D15" s="108">
        <v>0.02</v>
      </c>
      <c r="E15" s="221" t="s">
        <v>155</v>
      </c>
      <c r="F15" s="222"/>
    </row>
    <row r="16" spans="1:6" ht="12.75">
      <c r="A16" s="223"/>
      <c r="B16" s="224"/>
      <c r="C16" s="224"/>
      <c r="D16" s="37"/>
      <c r="E16" s="37"/>
      <c r="F16" s="37"/>
    </row>
    <row r="17" spans="1:6" ht="12.75">
      <c r="A17" s="105"/>
      <c r="B17" s="105"/>
      <c r="C17" s="104"/>
      <c r="D17" s="104"/>
      <c r="E17" s="37"/>
      <c r="F17" s="37"/>
    </row>
    <row r="18" spans="1:6" ht="12.75">
      <c r="A18" s="219" t="s">
        <v>163</v>
      </c>
      <c r="B18" s="105"/>
      <c r="C18" s="104"/>
      <c r="D18" s="104"/>
      <c r="E18" s="37"/>
      <c r="F18" s="37"/>
    </row>
    <row r="19" spans="1:6" ht="12.75">
      <c r="A19" s="37"/>
      <c r="B19" s="37"/>
      <c r="C19" s="37"/>
      <c r="D19" s="37"/>
      <c r="E19" s="37"/>
      <c r="F19" s="37"/>
    </row>
    <row r="20" spans="1:6" ht="12.75">
      <c r="A20" s="37"/>
      <c r="B20" s="37"/>
      <c r="C20" s="103" t="s">
        <v>71</v>
      </c>
      <c r="D20" s="103" t="s">
        <v>72</v>
      </c>
      <c r="E20" s="37"/>
      <c r="F20" s="37"/>
    </row>
    <row r="21" spans="1:6" ht="12.75">
      <c r="A21" s="126" t="s">
        <v>73</v>
      </c>
      <c r="B21" s="127"/>
      <c r="C21" s="109"/>
      <c r="D21" s="109"/>
      <c r="E21" s="37"/>
      <c r="F21" s="37"/>
    </row>
    <row r="22" spans="1:6" ht="12.75">
      <c r="A22" s="105" t="s">
        <v>69</v>
      </c>
      <c r="B22" s="37"/>
      <c r="C22" s="124"/>
      <c r="D22" s="111"/>
      <c r="E22" s="37"/>
      <c r="F22" s="37"/>
    </row>
    <row r="23" spans="1:6" ht="12.75">
      <c r="A23" s="105" t="s">
        <v>70</v>
      </c>
      <c r="B23" s="37"/>
      <c r="C23" s="124"/>
      <c r="D23" s="111"/>
      <c r="E23" s="37"/>
      <c r="F23" s="37"/>
    </row>
    <row r="24" spans="1:6" ht="12.75">
      <c r="A24" s="105" t="s">
        <v>153</v>
      </c>
      <c r="B24" s="37"/>
      <c r="C24" s="124"/>
      <c r="D24" s="111"/>
      <c r="E24" s="37"/>
      <c r="F24" s="37"/>
    </row>
    <row r="25" spans="1:6" ht="12.75">
      <c r="A25" s="105" t="s">
        <v>154</v>
      </c>
      <c r="B25" s="37"/>
      <c r="C25" s="124"/>
      <c r="D25" s="128"/>
      <c r="E25" s="37"/>
      <c r="F25" s="37"/>
    </row>
    <row r="26" spans="1:6" ht="12.75">
      <c r="A26" s="219" t="s">
        <v>157</v>
      </c>
      <c r="B26" s="37"/>
      <c r="C26" s="124"/>
      <c r="D26" s="128"/>
      <c r="E26" s="37"/>
      <c r="F26" s="37"/>
    </row>
    <row r="27" spans="1:6" ht="12.75">
      <c r="A27" s="219" t="s">
        <v>158</v>
      </c>
      <c r="B27" s="37"/>
      <c r="C27" s="124"/>
      <c r="D27" s="128"/>
      <c r="E27" s="37"/>
      <c r="F27" s="37"/>
    </row>
    <row r="28" spans="1:6" ht="12.75">
      <c r="A28" s="219" t="s">
        <v>156</v>
      </c>
      <c r="B28" s="37"/>
      <c r="C28" s="124"/>
      <c r="D28" s="128"/>
      <c r="E28" s="37"/>
      <c r="F28" s="37"/>
    </row>
    <row r="29" spans="1:6" ht="12.75">
      <c r="A29" s="219" t="s">
        <v>159</v>
      </c>
      <c r="B29" s="37"/>
      <c r="C29" s="124"/>
      <c r="D29" s="128"/>
      <c r="E29" s="37"/>
      <c r="F29" s="37"/>
    </row>
    <row r="30" spans="1:6" ht="12.75">
      <c r="A30" s="219" t="s">
        <v>160</v>
      </c>
      <c r="B30" s="37"/>
      <c r="C30" s="124"/>
      <c r="D30" s="128"/>
      <c r="E30" s="37"/>
      <c r="F30" s="37"/>
    </row>
    <row r="31" spans="1:6" ht="12.75">
      <c r="A31" s="219" t="s">
        <v>161</v>
      </c>
      <c r="B31" s="37"/>
      <c r="C31" s="124"/>
      <c r="D31" s="128"/>
      <c r="E31" s="37"/>
      <c r="F31" s="37"/>
    </row>
    <row r="32" spans="1:6" ht="12.75">
      <c r="A32" s="219" t="s">
        <v>162</v>
      </c>
      <c r="B32" s="37"/>
      <c r="C32" s="124"/>
      <c r="D32" s="128"/>
      <c r="E32" s="37"/>
      <c r="F32" s="37"/>
    </row>
    <row r="33" spans="1:6" ht="12.75">
      <c r="A33" s="37"/>
      <c r="B33" s="37"/>
      <c r="C33" s="110"/>
      <c r="D33" s="110"/>
      <c r="E33" s="37"/>
      <c r="F33" s="37"/>
    </row>
    <row r="34" spans="1:6" ht="12.75">
      <c r="A34" s="126" t="s">
        <v>74</v>
      </c>
      <c r="B34" s="127"/>
      <c r="C34" s="110"/>
      <c r="D34" s="110"/>
      <c r="E34" s="37"/>
      <c r="F34" s="37"/>
    </row>
    <row r="35" spans="1:6" ht="12.75">
      <c r="A35" s="105" t="s">
        <v>69</v>
      </c>
      <c r="B35" s="37"/>
      <c r="C35" s="124"/>
      <c r="D35" s="110"/>
      <c r="E35" s="37"/>
      <c r="F35" s="37"/>
    </row>
    <row r="36" spans="1:6" ht="12.75">
      <c r="A36" s="105" t="s">
        <v>70</v>
      </c>
      <c r="B36" s="37"/>
      <c r="C36" s="124"/>
      <c r="D36" s="111"/>
      <c r="E36" s="37"/>
      <c r="F36" s="37"/>
    </row>
    <row r="37" spans="1:6" ht="12.75">
      <c r="A37" s="105" t="s">
        <v>153</v>
      </c>
      <c r="B37" s="37"/>
      <c r="C37" s="124"/>
      <c r="D37" s="111"/>
      <c r="E37" s="37"/>
      <c r="F37" s="37"/>
    </row>
    <row r="38" spans="1:6" ht="12.75">
      <c r="A38" s="105" t="s">
        <v>154</v>
      </c>
      <c r="B38" s="37"/>
      <c r="C38" s="124"/>
      <c r="D38" s="111"/>
      <c r="E38" s="37"/>
      <c r="F38" s="37"/>
    </row>
    <row r="39" spans="1:6" ht="12.75">
      <c r="A39" s="219" t="s">
        <v>157</v>
      </c>
      <c r="B39" s="37"/>
      <c r="C39" s="124"/>
      <c r="D39" s="111"/>
      <c r="E39" s="37"/>
      <c r="F39" s="37"/>
    </row>
    <row r="40" spans="1:6" ht="12.75">
      <c r="A40" s="219" t="s">
        <v>158</v>
      </c>
      <c r="B40" s="37"/>
      <c r="C40" s="124"/>
      <c r="D40" s="111"/>
      <c r="E40" s="37"/>
      <c r="F40" s="37"/>
    </row>
    <row r="41" spans="1:6" ht="12.75">
      <c r="A41" s="219" t="s">
        <v>156</v>
      </c>
      <c r="B41" s="37"/>
      <c r="C41" s="124"/>
      <c r="D41" s="111"/>
      <c r="E41" s="37"/>
      <c r="F41" s="37"/>
    </row>
    <row r="42" spans="1:6" ht="12.75">
      <c r="A42" s="219" t="s">
        <v>159</v>
      </c>
      <c r="B42" s="37"/>
      <c r="C42" s="124"/>
      <c r="D42" s="111"/>
      <c r="E42" s="37"/>
      <c r="F42" s="37"/>
    </row>
    <row r="43" spans="1:6" ht="12.75">
      <c r="A43" s="219" t="s">
        <v>160</v>
      </c>
      <c r="B43" s="37"/>
      <c r="C43" s="124"/>
      <c r="D43" s="111"/>
      <c r="E43" s="37"/>
      <c r="F43" s="37"/>
    </row>
    <row r="44" spans="1:6" ht="12.75">
      <c r="A44" s="219" t="s">
        <v>161</v>
      </c>
      <c r="B44" s="37"/>
      <c r="C44" s="124"/>
      <c r="D44" s="111"/>
      <c r="E44" s="37"/>
      <c r="F44" s="37"/>
    </row>
    <row r="45" spans="1:6" ht="12.75">
      <c r="A45" s="219" t="s">
        <v>162</v>
      </c>
      <c r="B45" s="37"/>
      <c r="C45" s="124"/>
      <c r="D45" s="111"/>
      <c r="E45" s="37"/>
      <c r="F45" s="37"/>
    </row>
    <row r="46" spans="1:6" ht="12.75">
      <c r="A46" s="105"/>
      <c r="B46" s="105"/>
      <c r="C46" s="110"/>
      <c r="D46" s="110"/>
      <c r="E46" s="37"/>
      <c r="F46" s="37"/>
    </row>
    <row r="47" spans="1:6" ht="12.75">
      <c r="A47" s="106" t="s">
        <v>123</v>
      </c>
      <c r="B47" s="37"/>
      <c r="C47" s="110"/>
      <c r="D47" s="110"/>
      <c r="E47" s="37"/>
      <c r="F47" s="37"/>
    </row>
    <row r="48" spans="1:6" ht="12.75">
      <c r="A48" s="105" t="s">
        <v>69</v>
      </c>
      <c r="B48" s="133"/>
      <c r="C48" s="193">
        <f>C22+C35</f>
        <v>0</v>
      </c>
      <c r="D48" s="194">
        <f aca="true" t="shared" si="0" ref="D48:D58">C48*D5*1000</f>
        <v>0</v>
      </c>
      <c r="E48" s="107"/>
      <c r="F48" s="107"/>
    </row>
    <row r="49" spans="1:6" ht="12.75">
      <c r="A49" s="105" t="s">
        <v>70</v>
      </c>
      <c r="B49" s="133"/>
      <c r="C49" s="193">
        <f>C23+C36</f>
        <v>0</v>
      </c>
      <c r="D49" s="194">
        <f t="shared" si="0"/>
        <v>0</v>
      </c>
      <c r="E49" s="107"/>
      <c r="F49" s="107"/>
    </row>
    <row r="50" spans="1:6" ht="12.75">
      <c r="A50" s="105" t="s">
        <v>153</v>
      </c>
      <c r="B50" s="133"/>
      <c r="C50" s="193">
        <f>C24+C37</f>
        <v>0</v>
      </c>
      <c r="D50" s="194">
        <f t="shared" si="0"/>
        <v>0</v>
      </c>
      <c r="E50" s="107"/>
      <c r="F50" s="107"/>
    </row>
    <row r="51" spans="1:6" ht="12.75">
      <c r="A51" s="105" t="s">
        <v>154</v>
      </c>
      <c r="B51" s="133"/>
      <c r="C51" s="193">
        <f>C25+C38</f>
        <v>0</v>
      </c>
      <c r="D51" s="194">
        <f t="shared" si="0"/>
        <v>0</v>
      </c>
      <c r="E51" s="107"/>
      <c r="F51" s="107"/>
    </row>
    <row r="52" spans="1:6" ht="12.75">
      <c r="A52" s="219" t="s">
        <v>157</v>
      </c>
      <c r="B52" s="133"/>
      <c r="C52" s="193">
        <f aca="true" t="shared" si="1" ref="C52:C58">C26+C39</f>
        <v>0</v>
      </c>
      <c r="D52" s="194">
        <f t="shared" si="0"/>
        <v>0</v>
      </c>
      <c r="E52" s="107"/>
      <c r="F52" s="107"/>
    </row>
    <row r="53" spans="1:6" ht="12.75">
      <c r="A53" s="219" t="s">
        <v>158</v>
      </c>
      <c r="B53" s="133"/>
      <c r="C53" s="193">
        <f t="shared" si="1"/>
        <v>0</v>
      </c>
      <c r="D53" s="194">
        <f t="shared" si="0"/>
        <v>0</v>
      </c>
      <c r="E53" s="107"/>
      <c r="F53" s="107"/>
    </row>
    <row r="54" spans="1:6" ht="12.75">
      <c r="A54" s="219" t="s">
        <v>156</v>
      </c>
      <c r="B54" s="133"/>
      <c r="C54" s="193">
        <f t="shared" si="1"/>
        <v>0</v>
      </c>
      <c r="D54" s="194">
        <f t="shared" si="0"/>
        <v>0</v>
      </c>
      <c r="E54" s="107"/>
      <c r="F54" s="107"/>
    </row>
    <row r="55" spans="1:6" ht="12.75">
      <c r="A55" s="219" t="s">
        <v>159</v>
      </c>
      <c r="B55" s="133"/>
      <c r="C55" s="193">
        <f t="shared" si="1"/>
        <v>0</v>
      </c>
      <c r="D55" s="194">
        <f t="shared" si="0"/>
        <v>0</v>
      </c>
      <c r="E55" s="107"/>
      <c r="F55" s="107"/>
    </row>
    <row r="56" spans="1:6" ht="12.75">
      <c r="A56" s="219" t="s">
        <v>160</v>
      </c>
      <c r="B56" s="133"/>
      <c r="C56" s="193">
        <f t="shared" si="1"/>
        <v>0</v>
      </c>
      <c r="D56" s="194">
        <f t="shared" si="0"/>
        <v>0</v>
      </c>
      <c r="E56" s="107"/>
      <c r="F56" s="107"/>
    </row>
    <row r="57" spans="1:6" ht="12.75">
      <c r="A57" s="219" t="s">
        <v>161</v>
      </c>
      <c r="B57" s="133"/>
      <c r="C57" s="193">
        <f t="shared" si="1"/>
        <v>0</v>
      </c>
      <c r="D57" s="194">
        <f t="shared" si="0"/>
        <v>0</v>
      </c>
      <c r="E57" s="107"/>
      <c r="F57" s="107"/>
    </row>
    <row r="58" spans="1:6" ht="12.75">
      <c r="A58" s="219" t="s">
        <v>162</v>
      </c>
      <c r="B58" s="133"/>
      <c r="C58" s="193">
        <f t="shared" si="1"/>
        <v>0</v>
      </c>
      <c r="D58" s="194">
        <f t="shared" si="0"/>
        <v>0</v>
      </c>
      <c r="E58" s="107"/>
      <c r="F58" s="107"/>
    </row>
    <row r="59" spans="1:6" ht="12.75">
      <c r="A59" s="107"/>
      <c r="B59" s="107"/>
      <c r="C59" s="134" t="s">
        <v>75</v>
      </c>
      <c r="D59" s="135">
        <f>SUM(D48:D58)</f>
        <v>0</v>
      </c>
      <c r="E59" s="107"/>
      <c r="F59" s="107"/>
    </row>
    <row r="60" spans="1:6" ht="12.75">
      <c r="A60" s="107"/>
      <c r="B60" s="107"/>
      <c r="C60" s="107"/>
      <c r="D60" s="107"/>
      <c r="E60" s="107"/>
      <c r="F60" s="107"/>
    </row>
    <row r="61" spans="1:6" ht="12.75">
      <c r="A61" s="107"/>
      <c r="B61" s="107"/>
      <c r="C61" s="107"/>
      <c r="D61" s="107"/>
      <c r="E61" s="107"/>
      <c r="F61" s="107"/>
    </row>
    <row r="62" spans="1:6" ht="12.75">
      <c r="A62" s="195" t="s">
        <v>120</v>
      </c>
      <c r="B62" s="123"/>
      <c r="C62" s="197">
        <f>IF(AND($B62&lt;&gt;"",$B64=""),"Riduzione 40%","")</f>
      </c>
      <c r="D62" s="197">
        <f>IF(AND($B62&lt;&gt;"",$B64=""),$D$59*0.4,"")</f>
      </c>
      <c r="E62" s="107"/>
      <c r="F62" s="107"/>
    </row>
    <row r="63" spans="1:6" ht="12.75">
      <c r="A63" s="198" t="s">
        <v>135</v>
      </c>
      <c r="B63" s="196"/>
      <c r="C63" s="199" t="s">
        <v>152</v>
      </c>
      <c r="D63" s="200"/>
      <c r="E63" s="107"/>
      <c r="F63" s="107"/>
    </row>
    <row r="64" spans="1:6" ht="12.75">
      <c r="A64" s="201" t="s">
        <v>121</v>
      </c>
      <c r="B64" s="123"/>
      <c r="C64" s="197">
        <f>IF($B64&lt;&gt;"","Riduzione 50%","")</f>
      </c>
      <c r="D64" s="197">
        <f>IF($B64&lt;&gt;"",$D$59*0.5,"")</f>
      </c>
      <c r="E64" s="107"/>
      <c r="F64" s="107"/>
    </row>
    <row r="65" spans="1:6" ht="12.75">
      <c r="A65" s="202"/>
      <c r="B65" s="202"/>
      <c r="C65" s="203"/>
      <c r="D65" s="202"/>
      <c r="E65" s="107"/>
      <c r="F65" s="107"/>
    </row>
    <row r="66" spans="1:6" ht="12.75">
      <c r="A66" s="195"/>
      <c r="B66" s="195"/>
      <c r="C66" s="195"/>
      <c r="D66" s="202"/>
      <c r="E66" s="107"/>
      <c r="F66" s="107"/>
    </row>
    <row r="67" spans="1:6" ht="12.75">
      <c r="A67" s="196"/>
      <c r="B67" s="195"/>
      <c r="C67" s="204" t="s">
        <v>122</v>
      </c>
      <c r="D67" s="205">
        <f>IF(B64&lt;&gt;"",D59-D64,IF(B62&lt;&gt;"",D59-D62,D59))</f>
        <v>0</v>
      </c>
      <c r="E67" s="107"/>
      <c r="F67" s="107"/>
    </row>
    <row r="68" spans="1:6" ht="12.75">
      <c r="A68" s="126"/>
      <c r="B68" s="126"/>
      <c r="C68" s="126"/>
      <c r="D68" s="126"/>
      <c r="E68" s="126"/>
      <c r="F68" s="126"/>
    </row>
    <row r="69" spans="1:6" ht="12.75">
      <c r="A69" s="206" t="s">
        <v>143</v>
      </c>
      <c r="B69" s="4"/>
      <c r="C69" s="4"/>
      <c r="D69" s="4"/>
      <c r="E69" s="4"/>
      <c r="F69" s="4"/>
    </row>
    <row r="70" spans="1:6" ht="12.75">
      <c r="A70" s="132" t="s">
        <v>139</v>
      </c>
      <c r="B70" s="4"/>
      <c r="C70" s="136"/>
      <c r="D70" s="4"/>
      <c r="E70" s="4"/>
      <c r="F70" s="4"/>
    </row>
    <row r="71" spans="1:6" ht="12.75">
      <c r="A71" s="132" t="s">
        <v>140</v>
      </c>
      <c r="B71" s="4"/>
      <c r="C71" s="136"/>
      <c r="D71" s="4"/>
      <c r="E71" s="4"/>
      <c r="F71" s="4"/>
    </row>
    <row r="72" spans="1:6" ht="12.75">
      <c r="A72" s="132" t="s">
        <v>141</v>
      </c>
      <c r="B72" s="4"/>
      <c r="C72" s="137"/>
      <c r="D72" s="4"/>
      <c r="E72" s="4"/>
      <c r="F72" s="4"/>
    </row>
    <row r="73" spans="1:6" ht="12.75">
      <c r="A73" s="4"/>
      <c r="B73" s="4"/>
      <c r="C73" s="4"/>
      <c r="D73" s="4"/>
      <c r="E73" s="4"/>
      <c r="F73" s="4"/>
    </row>
    <row r="74" spans="1:6" ht="12.75">
      <c r="A74" s="207" t="s">
        <v>148</v>
      </c>
      <c r="B74" s="4"/>
      <c r="C74" s="4"/>
      <c r="D74" s="4"/>
      <c r="E74" s="4"/>
      <c r="F74" s="4">
        <v>1</v>
      </c>
    </row>
  </sheetData>
  <sheetProtection selectLockedCells="1"/>
  <mergeCells count="11">
    <mergeCell ref="E15:F15"/>
    <mergeCell ref="A16:C16"/>
    <mergeCell ref="E7:F7"/>
    <mergeCell ref="E8:F8"/>
    <mergeCell ref="E9:F9"/>
    <mergeCell ref="E3:F3"/>
    <mergeCell ref="E10:F10"/>
    <mergeCell ref="E11:F11"/>
    <mergeCell ref="E12:F12"/>
    <mergeCell ref="E13:F13"/>
    <mergeCell ref="E14:F14"/>
  </mergeCells>
  <conditionalFormatting sqref="C62:D62 C64:D64">
    <cfRule type="expression" priority="1" dxfId="5" stopIfTrue="1">
      <formula>$B$65&lt;&gt;""</formula>
    </cfRule>
  </conditionalFormatting>
  <dataValidations count="2">
    <dataValidation type="list" allowBlank="1" showDropDown="1" showInputMessage="1" showErrorMessage="1" errorTitle="ERRORE" error="INSERIRE UNA &quot;X&quot;" sqref="B64">
      <formula1>$A$69</formula1>
    </dataValidation>
    <dataValidation type="list" allowBlank="1" showDropDown="1" showErrorMessage="1" errorTitle="ERRORE" error="INSERIRE UNA &quot;X&quot;" sqref="B62">
      <formula1>$A$69</formula1>
    </dataValidation>
  </dataValidations>
  <printOptions/>
  <pageMargins left="0.75" right="0.75" top="1" bottom="1" header="0.5" footer="0.5"/>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codeName="Foglio4"/>
  <dimension ref="A1:BB202"/>
  <sheetViews>
    <sheetView showGridLines="0" zoomScale="90" zoomScaleNormal="90" zoomScalePageLayoutView="0" workbookViewId="0" topLeftCell="A1">
      <selection activeCell="Z4" sqref="Z4:AF4"/>
    </sheetView>
  </sheetViews>
  <sheetFormatPr defaultColWidth="9.140625" defaultRowHeight="12.75"/>
  <cols>
    <col min="1" max="1" width="4.8515625" style="5" customWidth="1"/>
    <col min="2" max="2" width="2.8515625" style="0" customWidth="1"/>
    <col min="3" max="3" width="0.9921875" style="0" customWidth="1"/>
    <col min="4" max="4" width="2.57421875" style="0" customWidth="1"/>
    <col min="5" max="5" width="0.9921875" style="0" customWidth="1"/>
    <col min="6" max="6" width="3.140625" style="0" customWidth="1"/>
    <col min="7" max="7" width="0.9921875" style="0" customWidth="1"/>
    <col min="8" max="11" width="3.140625" style="0" customWidth="1"/>
    <col min="12" max="12" width="0.9921875" style="0" customWidth="1"/>
    <col min="13" max="14" width="3.140625" style="0" customWidth="1"/>
    <col min="15" max="15" width="4.00390625" style="0" customWidth="1"/>
    <col min="16" max="17" width="3.140625" style="0" customWidth="1"/>
    <col min="18" max="18" width="0.9921875" style="0" customWidth="1"/>
    <col min="19" max="22" width="3.140625" style="0" customWidth="1"/>
    <col min="23" max="23" width="1.1484375" style="0" customWidth="1"/>
    <col min="24" max="31" width="3.140625" style="0" customWidth="1"/>
    <col min="32" max="32" width="3.00390625" style="0" customWidth="1"/>
    <col min="33" max="33" width="4.57421875" style="0" customWidth="1"/>
    <col min="34" max="34" width="3.57421875" style="0" customWidth="1"/>
    <col min="35" max="35" width="2.421875" style="0" customWidth="1"/>
    <col min="36" max="36" width="3.00390625" style="175" customWidth="1"/>
    <col min="37" max="37" width="7.7109375" style="179" customWidth="1"/>
    <col min="38" max="38" width="3.140625" style="172" customWidth="1"/>
    <col min="39" max="54" width="9.140625" style="172" customWidth="1"/>
  </cols>
  <sheetData>
    <row r="1" spans="1:36" ht="12.75" customHeight="1">
      <c r="A1" s="252" t="s">
        <v>3</v>
      </c>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4"/>
      <c r="AJ1" s="184" t="s">
        <v>143</v>
      </c>
    </row>
    <row r="2" spans="1:36" ht="12.75" customHeight="1" thickBot="1">
      <c r="A2" s="255" t="s">
        <v>4</v>
      </c>
      <c r="B2" s="256"/>
      <c r="C2" s="256"/>
      <c r="D2" s="256"/>
      <c r="E2" s="256"/>
      <c r="F2" s="256"/>
      <c r="G2" s="256"/>
      <c r="H2" s="256"/>
      <c r="I2" s="256"/>
      <c r="J2" s="256"/>
      <c r="K2" s="256"/>
      <c r="L2" s="256"/>
      <c r="M2" s="256"/>
      <c r="N2" s="256"/>
      <c r="O2" s="256"/>
      <c r="P2" s="256"/>
      <c r="Q2" s="256"/>
      <c r="R2" s="256"/>
      <c r="S2" s="256"/>
      <c r="T2" s="256"/>
      <c r="U2" s="256"/>
      <c r="V2" s="256"/>
      <c r="W2" s="256"/>
      <c r="X2" s="256"/>
      <c r="Y2" s="256"/>
      <c r="Z2" s="256"/>
      <c r="AA2" s="256"/>
      <c r="AB2" s="256"/>
      <c r="AC2" s="256"/>
      <c r="AD2" s="256"/>
      <c r="AE2" s="256"/>
      <c r="AF2" s="256"/>
      <c r="AG2" s="256"/>
      <c r="AH2" s="256"/>
      <c r="AI2" s="257"/>
      <c r="AJ2" s="184"/>
    </row>
    <row r="3" spans="1:35" ht="12.75">
      <c r="A3" s="39"/>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row>
    <row r="4" spans="1:36" ht="15">
      <c r="A4" s="39"/>
      <c r="B4" s="40"/>
      <c r="C4" s="40"/>
      <c r="D4" s="40"/>
      <c r="E4" s="40"/>
      <c r="F4" s="41"/>
      <c r="G4" s="40"/>
      <c r="H4" s="40"/>
      <c r="I4" s="40"/>
      <c r="J4" s="40"/>
      <c r="K4" s="40"/>
      <c r="L4" s="40"/>
      <c r="M4" s="40"/>
      <c r="N4" s="40"/>
      <c r="O4" s="40"/>
      <c r="P4" s="40"/>
      <c r="Q4" s="40"/>
      <c r="R4" s="40"/>
      <c r="S4" s="40"/>
      <c r="T4" s="40"/>
      <c r="U4" s="41" t="s">
        <v>1</v>
      </c>
      <c r="V4" s="40"/>
      <c r="W4" s="40"/>
      <c r="X4" s="40"/>
      <c r="Y4" s="40"/>
      <c r="Z4" s="258"/>
      <c r="AA4" s="259"/>
      <c r="AB4" s="259"/>
      <c r="AC4" s="259"/>
      <c r="AD4" s="259"/>
      <c r="AE4" s="260"/>
      <c r="AF4" s="240"/>
      <c r="AG4" s="40"/>
      <c r="AH4" s="40"/>
      <c r="AI4" s="174">
        <f>COUNTA(Z4)</f>
        <v>0</v>
      </c>
      <c r="AJ4" s="175" t="str">
        <f>IF(COUNTA(Z4)=1,"","INSERIRE VALORI")</f>
        <v>INSERIRE VALORI</v>
      </c>
    </row>
    <row r="5" spans="1:35" ht="15">
      <c r="A5" s="39"/>
      <c r="B5" s="40"/>
      <c r="C5" s="40"/>
      <c r="D5" s="40"/>
      <c r="E5" s="41"/>
      <c r="F5" s="40"/>
      <c r="G5" s="40"/>
      <c r="H5" s="41"/>
      <c r="I5" s="40"/>
      <c r="J5" s="40"/>
      <c r="K5" s="40"/>
      <c r="L5" s="40"/>
      <c r="M5" s="40"/>
      <c r="N5" s="40"/>
      <c r="O5" s="40"/>
      <c r="P5" s="40"/>
      <c r="Q5" s="40"/>
      <c r="R5" s="40"/>
      <c r="S5" s="40"/>
      <c r="T5" s="40"/>
      <c r="U5" s="40"/>
      <c r="V5" s="40"/>
      <c r="W5" s="40"/>
      <c r="X5" s="40"/>
      <c r="Y5" s="40"/>
      <c r="Z5" s="40"/>
      <c r="AA5" s="40"/>
      <c r="AB5" s="40"/>
      <c r="AC5" s="40"/>
      <c r="AD5" s="40"/>
      <c r="AE5" s="40"/>
      <c r="AF5" s="40"/>
      <c r="AG5" s="40"/>
      <c r="AH5" s="40"/>
      <c r="AI5" s="174"/>
    </row>
    <row r="6" spans="1:36" ht="12.75">
      <c r="A6" s="39"/>
      <c r="B6" s="40"/>
      <c r="C6" s="40"/>
      <c r="D6" s="40"/>
      <c r="E6" s="40"/>
      <c r="F6" s="40"/>
      <c r="G6" s="40"/>
      <c r="H6" s="40"/>
      <c r="I6" s="40"/>
      <c r="J6" s="40"/>
      <c r="K6" s="40"/>
      <c r="L6" s="40"/>
      <c r="M6" s="40"/>
      <c r="N6" s="40"/>
      <c r="O6" s="40"/>
      <c r="P6" s="40"/>
      <c r="Q6" s="40"/>
      <c r="R6" s="40"/>
      <c r="S6" s="40"/>
      <c r="T6" s="40"/>
      <c r="U6" s="40" t="s">
        <v>2</v>
      </c>
      <c r="V6" s="40"/>
      <c r="W6" s="40"/>
      <c r="X6" s="40"/>
      <c r="Y6" s="40"/>
      <c r="Z6" s="238"/>
      <c r="AA6" s="239"/>
      <c r="AB6" s="239"/>
      <c r="AC6" s="239"/>
      <c r="AD6" s="241"/>
      <c r="AE6" s="40" t="s">
        <v>52</v>
      </c>
      <c r="AF6" s="40"/>
      <c r="AG6" s="40"/>
      <c r="AH6" s="40"/>
      <c r="AI6" s="174">
        <f>COUNTA(Z6)</f>
        <v>0</v>
      </c>
      <c r="AJ6" s="175" t="str">
        <f>IF(COUNTA(Z6)=1,"","INSERIRE VALORI")</f>
        <v>INSERIRE VALORI</v>
      </c>
    </row>
    <row r="7" spans="1:35" ht="13.5" thickBot="1">
      <c r="A7" s="42"/>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row>
    <row r="8" spans="1:35" ht="12.75">
      <c r="A8" s="44"/>
      <c r="B8" s="45"/>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row>
    <row r="9" spans="1:36" ht="14.25">
      <c r="A9" s="46">
        <v>1</v>
      </c>
      <c r="B9" s="47" t="s">
        <v>5</v>
      </c>
      <c r="C9" s="45"/>
      <c r="D9" s="45"/>
      <c r="E9" s="45"/>
      <c r="F9" s="45"/>
      <c r="G9" s="45"/>
      <c r="H9" s="225"/>
      <c r="I9" s="226"/>
      <c r="J9" s="226"/>
      <c r="K9" s="226"/>
      <c r="L9" s="226"/>
      <c r="M9" s="226"/>
      <c r="N9" s="226"/>
      <c r="O9" s="226"/>
      <c r="P9" s="226"/>
      <c r="Q9" s="226"/>
      <c r="R9" s="226"/>
      <c r="S9" s="226"/>
      <c r="T9" s="226"/>
      <c r="U9" s="226"/>
      <c r="V9" s="226"/>
      <c r="W9" s="226"/>
      <c r="X9" s="226"/>
      <c r="Y9" s="226"/>
      <c r="Z9" s="226"/>
      <c r="AA9" s="226"/>
      <c r="AB9" s="226"/>
      <c r="AC9" s="226"/>
      <c r="AD9" s="226"/>
      <c r="AE9" s="226"/>
      <c r="AF9" s="227"/>
      <c r="AG9" s="45"/>
      <c r="AH9" s="45"/>
      <c r="AI9" s="173">
        <f>COUNTA(H9)</f>
        <v>0</v>
      </c>
      <c r="AJ9" s="175" t="str">
        <f>IF(AI9=1,"","INSERIRE VALORI")</f>
        <v>INSERIRE VALORI</v>
      </c>
    </row>
    <row r="10" spans="1:35" ht="12.75">
      <c r="A10" s="44"/>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row>
    <row r="11" spans="1:35" ht="15">
      <c r="A11" s="48" t="s">
        <v>14</v>
      </c>
      <c r="B11" s="47" t="s">
        <v>6</v>
      </c>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row>
    <row r="12" spans="1:35" ht="6" customHeight="1">
      <c r="A12" s="46"/>
      <c r="B12" s="47"/>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row>
    <row r="13" spans="1:36" ht="15">
      <c r="A13" s="44"/>
      <c r="B13" s="45"/>
      <c r="C13" s="45"/>
      <c r="D13" s="49" t="s">
        <v>7</v>
      </c>
      <c r="E13" s="45"/>
      <c r="F13" s="185"/>
      <c r="G13" s="45"/>
      <c r="H13" s="50" t="s">
        <v>8</v>
      </c>
      <c r="I13" s="45"/>
      <c r="J13" s="45"/>
      <c r="K13" s="45"/>
      <c r="L13" s="45"/>
      <c r="M13" s="45"/>
      <c r="N13" s="45"/>
      <c r="O13" s="247"/>
      <c r="P13" s="248"/>
      <c r="Q13" s="249"/>
      <c r="R13" s="45"/>
      <c r="S13" s="51" t="s">
        <v>2</v>
      </c>
      <c r="T13" s="45"/>
      <c r="U13" s="238"/>
      <c r="V13" s="239"/>
      <c r="W13" s="239"/>
      <c r="X13" s="241"/>
      <c r="Y13" s="45"/>
      <c r="Z13" s="45" t="s">
        <v>52</v>
      </c>
      <c r="AA13" s="45"/>
      <c r="AB13" s="45"/>
      <c r="AC13" s="45"/>
      <c r="AD13" s="45"/>
      <c r="AE13" s="45"/>
      <c r="AF13" s="45"/>
      <c r="AG13" s="45"/>
      <c r="AH13" s="173">
        <f>COUNTA(F13)</f>
        <v>0</v>
      </c>
      <c r="AI13" s="173">
        <f>COUNTA(O13,U13)</f>
        <v>0</v>
      </c>
      <c r="AJ13" s="175" t="str">
        <f>IF(AH13+AH17=0,"SCEGLIERE OPZIONE",IF(AH13+AH17=2,"ERRORE: SCELTA MULTIPLA",IF(AND(AH13=0,AI13&gt;0),"ERRORE: NON INSERIRE DATI AUTORIZZAZ.",IF(AND(AH13=1,AI13&lt;2),"INSERIRE VALORI",""))))</f>
        <v>SCEGLIERE OPZIONE</v>
      </c>
    </row>
    <row r="14" spans="1:35" ht="6" customHeight="1">
      <c r="A14" s="44"/>
      <c r="B14" s="45"/>
      <c r="C14" s="52"/>
      <c r="D14" s="45"/>
      <c r="E14" s="50"/>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173"/>
      <c r="AI14" s="173"/>
    </row>
    <row r="15" spans="1:35" ht="15">
      <c r="A15" s="44"/>
      <c r="B15" s="45"/>
      <c r="C15" s="45"/>
      <c r="D15" s="45"/>
      <c r="E15" s="45"/>
      <c r="F15" s="45"/>
      <c r="G15" s="45"/>
      <c r="H15" s="50" t="s">
        <v>9</v>
      </c>
      <c r="I15" s="45"/>
      <c r="J15" s="45"/>
      <c r="K15" s="45"/>
      <c r="L15" s="45"/>
      <c r="M15" s="45"/>
      <c r="N15" s="45"/>
      <c r="O15" s="45"/>
      <c r="P15" s="45"/>
      <c r="Q15" s="45"/>
      <c r="R15" s="225"/>
      <c r="S15" s="226"/>
      <c r="T15" s="226"/>
      <c r="U15" s="226"/>
      <c r="V15" s="226"/>
      <c r="W15" s="226"/>
      <c r="X15" s="226"/>
      <c r="Y15" s="226"/>
      <c r="Z15" s="226"/>
      <c r="AA15" s="226"/>
      <c r="AB15" s="226"/>
      <c r="AC15" s="226"/>
      <c r="AD15" s="226"/>
      <c r="AE15" s="226"/>
      <c r="AF15" s="227"/>
      <c r="AG15" s="45" t="s">
        <v>10</v>
      </c>
      <c r="AH15" s="173"/>
      <c r="AI15" s="173"/>
    </row>
    <row r="16" spans="1:35" ht="6" customHeight="1">
      <c r="A16" s="44"/>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173"/>
      <c r="AI16" s="173"/>
    </row>
    <row r="17" spans="1:36" ht="15" customHeight="1">
      <c r="A17" s="44"/>
      <c r="B17" s="45"/>
      <c r="C17" s="45"/>
      <c r="D17" s="49" t="s">
        <v>11</v>
      </c>
      <c r="E17" s="45"/>
      <c r="F17" s="185"/>
      <c r="G17" s="45"/>
      <c r="H17" s="45" t="s">
        <v>12</v>
      </c>
      <c r="I17" s="45"/>
      <c r="J17" s="45"/>
      <c r="K17" s="45"/>
      <c r="L17" s="45"/>
      <c r="M17" s="45"/>
      <c r="N17" s="45"/>
      <c r="O17" s="247"/>
      <c r="P17" s="248"/>
      <c r="Q17" s="249"/>
      <c r="R17" s="45"/>
      <c r="S17" s="51" t="s">
        <v>2</v>
      </c>
      <c r="T17" s="45"/>
      <c r="U17" s="238"/>
      <c r="V17" s="239"/>
      <c r="W17" s="239"/>
      <c r="X17" s="241"/>
      <c r="Y17" s="45"/>
      <c r="Z17" s="45" t="s">
        <v>52</v>
      </c>
      <c r="AA17" s="45"/>
      <c r="AB17" s="45"/>
      <c r="AC17" s="45"/>
      <c r="AD17" s="45"/>
      <c r="AE17" s="45"/>
      <c r="AF17" s="45"/>
      <c r="AG17" s="45"/>
      <c r="AH17" s="173">
        <f>COUNTA(F17)</f>
        <v>0</v>
      </c>
      <c r="AI17" s="173">
        <f>COUNTA(O17,U17)</f>
        <v>0</v>
      </c>
      <c r="AJ17" s="175">
        <f>IF(AH13+AH17&lt;&gt;1,"",IF(AND(AH17=0,AI17&gt;0),"ERRORE: NON INSERIRE DATI ISCRIZ.",IF(AND(AH17=1,AI17&lt;2),"INSERIRE VALORI","")))</f>
      </c>
    </row>
    <row r="18" spans="1:35" ht="12.75">
      <c r="A18" s="44"/>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row>
    <row r="19" spans="1:35" ht="15">
      <c r="A19" s="48" t="s">
        <v>15</v>
      </c>
      <c r="B19" s="47" t="s">
        <v>13</v>
      </c>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row>
    <row r="20" spans="1:35" ht="6" customHeight="1">
      <c r="A20" s="46"/>
      <c r="B20" s="50"/>
      <c r="C20" s="45"/>
      <c r="D20" s="50"/>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row>
    <row r="21" spans="1:36" ht="12.75">
      <c r="A21" s="44"/>
      <c r="B21" s="45"/>
      <c r="C21" s="45"/>
      <c r="D21" s="45"/>
      <c r="E21" s="45"/>
      <c r="F21" s="45"/>
      <c r="G21" s="45"/>
      <c r="H21" s="225"/>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7"/>
      <c r="AG21" s="45"/>
      <c r="AH21" s="45"/>
      <c r="AI21" s="173">
        <f>COUNTA(H21)</f>
        <v>0</v>
      </c>
      <c r="AJ21" s="175" t="str">
        <f>IF(AI21=1,"","INSERIRE VALORI")</f>
        <v>INSERIRE VALORI</v>
      </c>
    </row>
    <row r="22" spans="1:35" ht="12.75">
      <c r="A22" s="44"/>
      <c r="B22" s="45"/>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row>
    <row r="23" spans="1:35" ht="12.75">
      <c r="A23" s="44" t="s">
        <v>16</v>
      </c>
      <c r="B23" s="53" t="s">
        <v>17</v>
      </c>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row>
    <row r="24" spans="1:35" ht="6" customHeight="1">
      <c r="A24" s="44"/>
      <c r="B24" s="45"/>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row>
    <row r="25" spans="1:36" ht="15">
      <c r="A25" s="54" t="s">
        <v>22</v>
      </c>
      <c r="B25" s="45"/>
      <c r="C25" s="45"/>
      <c r="D25" s="45"/>
      <c r="E25" s="45"/>
      <c r="F25" s="185"/>
      <c r="G25" s="45"/>
      <c r="H25" s="50" t="s">
        <v>18</v>
      </c>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173">
        <f>COUNTA(F25)</f>
        <v>0</v>
      </c>
      <c r="AJ25" s="175" t="str">
        <f>IF(AI25+AI27=0,"SCEGLIERE OPZIONE",IF(AI25+AI27=2,"ERRORE: SCELTA MULTIPLA",""))</f>
        <v>SCEGLIERE OPZIONE</v>
      </c>
    </row>
    <row r="26" spans="1:35" ht="6" customHeight="1">
      <c r="A26" s="44"/>
      <c r="B26" s="45"/>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173"/>
    </row>
    <row r="27" spans="1:35" ht="15" customHeight="1">
      <c r="A27" s="44"/>
      <c r="B27" s="45"/>
      <c r="C27" s="45"/>
      <c r="D27" s="45"/>
      <c r="E27" s="45"/>
      <c r="F27" s="185"/>
      <c r="G27" s="45"/>
      <c r="H27" s="55" t="s">
        <v>19</v>
      </c>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173">
        <f>COUNTA(F27)</f>
        <v>0</v>
      </c>
    </row>
    <row r="28" spans="1:35" ht="15" customHeight="1" thickBot="1">
      <c r="A28" s="56"/>
      <c r="B28" s="57"/>
      <c r="C28" s="57"/>
      <c r="D28" s="57"/>
      <c r="E28" s="57"/>
      <c r="F28" s="57"/>
      <c r="G28" s="57"/>
      <c r="H28" s="58"/>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row>
    <row r="29" spans="1:35" ht="12.75">
      <c r="A29" s="59"/>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row>
    <row r="30" spans="1:35" ht="14.25">
      <c r="A30" s="59" t="s">
        <v>23</v>
      </c>
      <c r="B30" s="60" t="s">
        <v>20</v>
      </c>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row>
    <row r="31" spans="1:35" ht="6" customHeight="1">
      <c r="A31" s="59"/>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row>
    <row r="32" spans="1:35" ht="15">
      <c r="A32" s="61" t="s">
        <v>24</v>
      </c>
      <c r="B32" s="62" t="s">
        <v>21</v>
      </c>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row>
    <row r="33" spans="1:35" ht="6" customHeight="1">
      <c r="A33" s="59"/>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row>
    <row r="34" spans="1:36" ht="12.75">
      <c r="A34" s="59"/>
      <c r="B34" s="4"/>
      <c r="C34" s="4"/>
      <c r="D34" s="4"/>
      <c r="E34" s="4"/>
      <c r="F34" s="4"/>
      <c r="G34" s="4"/>
      <c r="H34" s="225"/>
      <c r="I34" s="226"/>
      <c r="J34" s="226"/>
      <c r="K34" s="226"/>
      <c r="L34" s="226"/>
      <c r="M34" s="226"/>
      <c r="N34" s="226"/>
      <c r="O34" s="226"/>
      <c r="P34" s="226"/>
      <c r="Q34" s="226"/>
      <c r="R34" s="226"/>
      <c r="S34" s="226"/>
      <c r="T34" s="226"/>
      <c r="U34" s="226"/>
      <c r="V34" s="226"/>
      <c r="W34" s="226"/>
      <c r="X34" s="226"/>
      <c r="Y34" s="226"/>
      <c r="Z34" s="226"/>
      <c r="AA34" s="226"/>
      <c r="AB34" s="226"/>
      <c r="AC34" s="226"/>
      <c r="AD34" s="226"/>
      <c r="AE34" s="226"/>
      <c r="AF34" s="227"/>
      <c r="AG34" s="4"/>
      <c r="AH34" s="4"/>
      <c r="AI34" s="120">
        <f>COUNTA(H34)</f>
        <v>0</v>
      </c>
      <c r="AJ34" s="175" t="str">
        <f>IF(AI34=1,"","INSERIRE VALORI")</f>
        <v>INSERIRE VALORI</v>
      </c>
    </row>
    <row r="35" spans="1:35" ht="14.25">
      <c r="A35" s="61"/>
      <c r="B35" s="60"/>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row>
    <row r="36" spans="1:35" ht="15">
      <c r="A36" s="61" t="s">
        <v>25</v>
      </c>
      <c r="B36" s="62" t="s">
        <v>26</v>
      </c>
      <c r="C36" s="4"/>
      <c r="D36" s="62"/>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row>
    <row r="37" spans="1:35" ht="5.25" customHeight="1">
      <c r="A37" s="61"/>
      <c r="B37" s="4"/>
      <c r="C37" s="62"/>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row>
    <row r="38" spans="1:36" ht="15" customHeight="1">
      <c r="A38" s="59"/>
      <c r="B38" s="63" t="s">
        <v>29</v>
      </c>
      <c r="C38" s="4"/>
      <c r="D38" s="4"/>
      <c r="E38" s="4"/>
      <c r="F38" s="185"/>
      <c r="G38" s="4"/>
      <c r="H38" s="4" t="s">
        <v>30</v>
      </c>
      <c r="I38" s="4"/>
      <c r="J38" s="4"/>
      <c r="K38" s="4"/>
      <c r="L38" s="4"/>
      <c r="M38" s="4"/>
      <c r="N38" s="4"/>
      <c r="O38" s="4"/>
      <c r="P38" s="4"/>
      <c r="Q38" s="4"/>
      <c r="R38" s="4"/>
      <c r="S38" s="4"/>
      <c r="T38" s="4"/>
      <c r="U38" s="4"/>
      <c r="V38" s="4"/>
      <c r="W38" s="4"/>
      <c r="X38" s="4"/>
      <c r="Y38" s="4"/>
      <c r="Z38" s="4"/>
      <c r="AA38" s="4"/>
      <c r="AB38" s="4"/>
      <c r="AC38" s="4"/>
      <c r="AD38" s="4"/>
      <c r="AE38" s="4"/>
      <c r="AF38" s="4"/>
      <c r="AG38" s="4"/>
      <c r="AH38" s="182">
        <f>COUNTA(F38,F49,F67,F69)</f>
        <v>0</v>
      </c>
      <c r="AI38" s="120"/>
      <c r="AJ38" s="175" t="str">
        <f>IF(AH38=0,"SCEGLIERE OPZIONE",IF(AH38&gt;1,"ERRORE: SCELTA MULTIPLA",""))</f>
        <v>SCEGLIERE OPZIONE</v>
      </c>
    </row>
    <row r="39" spans="1:35" ht="6" customHeight="1">
      <c r="A39" s="61"/>
      <c r="B39" s="4"/>
      <c r="C39" s="4"/>
      <c r="D39" s="4"/>
      <c r="E39" s="4"/>
      <c r="F39" s="4"/>
      <c r="G39" s="4"/>
      <c r="H39" s="64"/>
      <c r="I39" s="4"/>
      <c r="J39" s="4"/>
      <c r="K39" s="4"/>
      <c r="L39" s="4"/>
      <c r="M39" s="4"/>
      <c r="N39" s="4"/>
      <c r="O39" s="4"/>
      <c r="P39" s="4"/>
      <c r="Q39" s="4"/>
      <c r="R39" s="4"/>
      <c r="S39" s="4"/>
      <c r="T39" s="4"/>
      <c r="U39" s="4"/>
      <c r="V39" s="4"/>
      <c r="W39" s="4"/>
      <c r="X39" s="4"/>
      <c r="Y39" s="4"/>
      <c r="Z39" s="4"/>
      <c r="AA39" s="4"/>
      <c r="AB39" s="4"/>
      <c r="AC39" s="4"/>
      <c r="AD39" s="4"/>
      <c r="AE39" s="4"/>
      <c r="AF39" s="4"/>
      <c r="AG39" s="4"/>
      <c r="AH39" s="182"/>
      <c r="AI39" s="120"/>
    </row>
    <row r="40" spans="1:36" ht="15">
      <c r="A40" s="61"/>
      <c r="B40" s="4"/>
      <c r="C40" s="4"/>
      <c r="D40" s="4"/>
      <c r="E40" s="4"/>
      <c r="F40" s="4"/>
      <c r="G40" s="4"/>
      <c r="H40" s="4"/>
      <c r="I40" s="4"/>
      <c r="J40" s="4"/>
      <c r="K40" s="185"/>
      <c r="L40" s="4"/>
      <c r="M40" s="62" t="s">
        <v>35</v>
      </c>
      <c r="N40" s="4"/>
      <c r="O40" s="4"/>
      <c r="P40" s="4"/>
      <c r="Q40" s="185"/>
      <c r="R40" s="4"/>
      <c r="S40" s="62" t="s">
        <v>36</v>
      </c>
      <c r="T40" s="4"/>
      <c r="U40" s="4"/>
      <c r="V40" s="4"/>
      <c r="W40" s="4"/>
      <c r="X40" s="4"/>
      <c r="Y40" s="4"/>
      <c r="Z40" s="4"/>
      <c r="AA40" s="4"/>
      <c r="AB40" s="4"/>
      <c r="AC40" s="4"/>
      <c r="AD40" s="4"/>
      <c r="AE40" s="4"/>
      <c r="AF40" s="4"/>
      <c r="AG40" s="4"/>
      <c r="AH40" s="182">
        <f>COUNTA(K40,Q40)</f>
        <v>0</v>
      </c>
      <c r="AI40" s="120">
        <f>IF(Q40&lt;&gt;"",1,0)</f>
        <v>0</v>
      </c>
      <c r="AJ40" s="176">
        <f>IF(AH38&lt;&gt;1,"",IF(AND(COUNTA(F38)=0,AH40&gt;0),"ERRORE: NON INSERIRE SCELTA VALIDITA'",IF(AND(COUNTA(F38)=1,AH40&gt;1),"ERRORE: SCELTA MULTIPLA",IF(AND(COUNTA(F38)=1,AH40=0),"SCEGLIERE OPZIONE",""))))</f>
      </c>
    </row>
    <row r="41" spans="1:36" ht="6" customHeight="1">
      <c r="A41" s="61"/>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177"/>
    </row>
    <row r="42" spans="1:36" ht="12.75">
      <c r="A42" s="59"/>
      <c r="B42" s="251" t="s">
        <v>27</v>
      </c>
      <c r="C42" s="251"/>
      <c r="D42" s="251"/>
      <c r="E42" s="251"/>
      <c r="F42" s="251"/>
      <c r="G42" s="251"/>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251"/>
      <c r="AH42" s="251"/>
      <c r="AI42" s="4"/>
      <c r="AJ42" s="177"/>
    </row>
    <row r="43" spans="1:36" ht="12.75">
      <c r="A43" s="59"/>
      <c r="B43" s="251"/>
      <c r="C43" s="251"/>
      <c r="D43" s="251"/>
      <c r="E43" s="251"/>
      <c r="F43" s="251"/>
      <c r="G43" s="251"/>
      <c r="H43" s="251"/>
      <c r="I43" s="251"/>
      <c r="J43" s="251"/>
      <c r="K43" s="251"/>
      <c r="L43" s="251"/>
      <c r="M43" s="251"/>
      <c r="N43" s="251"/>
      <c r="O43" s="251"/>
      <c r="P43" s="251"/>
      <c r="Q43" s="251"/>
      <c r="R43" s="251"/>
      <c r="S43" s="251"/>
      <c r="T43" s="251"/>
      <c r="U43" s="251"/>
      <c r="V43" s="251"/>
      <c r="W43" s="251"/>
      <c r="X43" s="251"/>
      <c r="Y43" s="251"/>
      <c r="Z43" s="251"/>
      <c r="AA43" s="251"/>
      <c r="AB43" s="251"/>
      <c r="AC43" s="251"/>
      <c r="AD43" s="251"/>
      <c r="AE43" s="251"/>
      <c r="AF43" s="251"/>
      <c r="AG43" s="251"/>
      <c r="AH43" s="251"/>
      <c r="AI43" s="4"/>
      <c r="AJ43" s="177"/>
    </row>
    <row r="44" spans="1:36" ht="12.75">
      <c r="A44" s="59"/>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177"/>
    </row>
    <row r="45" spans="1:36" ht="12.75" customHeight="1">
      <c r="A45" s="61"/>
      <c r="B45" s="251" t="s">
        <v>32</v>
      </c>
      <c r="C45" s="251"/>
      <c r="D45" s="251"/>
      <c r="E45" s="251"/>
      <c r="F45" s="251"/>
      <c r="G45" s="251"/>
      <c r="H45" s="251"/>
      <c r="I45" s="251"/>
      <c r="J45" s="251"/>
      <c r="K45" s="251"/>
      <c r="L45" s="251"/>
      <c r="M45" s="251"/>
      <c r="N45" s="251"/>
      <c r="O45" s="251"/>
      <c r="P45" s="251"/>
      <c r="Q45" s="251"/>
      <c r="R45" s="251"/>
      <c r="S45" s="251"/>
      <c r="T45" s="251"/>
      <c r="U45" s="251"/>
      <c r="V45" s="251"/>
      <c r="W45" s="251"/>
      <c r="X45" s="251"/>
      <c r="Y45" s="251"/>
      <c r="Z45" s="251"/>
      <c r="AA45" s="251"/>
      <c r="AB45" s="251"/>
      <c r="AC45" s="251"/>
      <c r="AD45" s="251"/>
      <c r="AE45" s="251"/>
      <c r="AF45" s="251"/>
      <c r="AG45" s="251"/>
      <c r="AH45" s="251"/>
      <c r="AI45" s="4"/>
      <c r="AJ45" s="177"/>
    </row>
    <row r="46" spans="1:36" ht="12.75">
      <c r="A46" s="61"/>
      <c r="B46" s="251"/>
      <c r="C46" s="251"/>
      <c r="D46" s="251"/>
      <c r="E46" s="251"/>
      <c r="F46" s="251"/>
      <c r="G46" s="251"/>
      <c r="H46" s="251"/>
      <c r="I46" s="251"/>
      <c r="J46" s="251"/>
      <c r="K46" s="251"/>
      <c r="L46" s="251"/>
      <c r="M46" s="251"/>
      <c r="N46" s="251"/>
      <c r="O46" s="251"/>
      <c r="P46" s="251"/>
      <c r="Q46" s="251"/>
      <c r="R46" s="251"/>
      <c r="S46" s="251"/>
      <c r="T46" s="251"/>
      <c r="U46" s="251"/>
      <c r="V46" s="251"/>
      <c r="W46" s="251"/>
      <c r="X46" s="251"/>
      <c r="Y46" s="251"/>
      <c r="Z46" s="251"/>
      <c r="AA46" s="251"/>
      <c r="AB46" s="251"/>
      <c r="AC46" s="251"/>
      <c r="AD46" s="251"/>
      <c r="AE46" s="251"/>
      <c r="AF46" s="251"/>
      <c r="AG46" s="251"/>
      <c r="AH46" s="251"/>
      <c r="AI46" s="4"/>
      <c r="AJ46" s="177"/>
    </row>
    <row r="47" spans="1:36" ht="12.75">
      <c r="A47" s="59"/>
      <c r="B47" s="251"/>
      <c r="C47" s="251"/>
      <c r="D47" s="251"/>
      <c r="E47" s="251"/>
      <c r="F47" s="251"/>
      <c r="G47" s="251"/>
      <c r="H47" s="251"/>
      <c r="I47" s="251"/>
      <c r="J47" s="251"/>
      <c r="K47" s="251"/>
      <c r="L47" s="251"/>
      <c r="M47" s="251"/>
      <c r="N47" s="251"/>
      <c r="O47" s="251"/>
      <c r="P47" s="251"/>
      <c r="Q47" s="251"/>
      <c r="R47" s="251"/>
      <c r="S47" s="251"/>
      <c r="T47" s="251"/>
      <c r="U47" s="251"/>
      <c r="V47" s="251"/>
      <c r="W47" s="251"/>
      <c r="X47" s="251"/>
      <c r="Y47" s="251"/>
      <c r="Z47" s="251"/>
      <c r="AA47" s="251"/>
      <c r="AB47" s="251"/>
      <c r="AC47" s="251"/>
      <c r="AD47" s="251"/>
      <c r="AE47" s="251"/>
      <c r="AF47" s="251"/>
      <c r="AG47" s="251"/>
      <c r="AH47" s="251"/>
      <c r="AI47" s="4"/>
      <c r="AJ47" s="177"/>
    </row>
    <row r="48" spans="1:36" ht="12.75">
      <c r="A48" s="61"/>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177"/>
    </row>
    <row r="49" spans="1:36" ht="15" customHeight="1">
      <c r="A49" s="59"/>
      <c r="B49" s="63" t="s">
        <v>33</v>
      </c>
      <c r="C49" s="4"/>
      <c r="D49" s="4"/>
      <c r="E49" s="4"/>
      <c r="F49" s="185"/>
      <c r="G49" s="4"/>
      <c r="H49" s="4" t="s">
        <v>31</v>
      </c>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177"/>
    </row>
    <row r="50" spans="1:36" ht="6" customHeight="1">
      <c r="A50" s="61"/>
      <c r="B50" s="4"/>
      <c r="C50" s="4"/>
      <c r="D50" s="4"/>
      <c r="E50" s="4"/>
      <c r="F50" s="4"/>
      <c r="G50" s="4"/>
      <c r="H50" s="6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177"/>
    </row>
    <row r="51" spans="1:36" ht="15">
      <c r="A51" s="61"/>
      <c r="B51" s="4"/>
      <c r="C51" s="4"/>
      <c r="D51" s="4"/>
      <c r="E51" s="4"/>
      <c r="F51" s="4"/>
      <c r="G51" s="4"/>
      <c r="H51" s="4"/>
      <c r="I51" s="4"/>
      <c r="J51" s="4"/>
      <c r="K51" s="185"/>
      <c r="L51" s="4"/>
      <c r="M51" s="62" t="s">
        <v>35</v>
      </c>
      <c r="N51" s="4"/>
      <c r="O51" s="4"/>
      <c r="P51" s="4"/>
      <c r="Q51" s="4"/>
      <c r="R51" s="4"/>
      <c r="S51" s="4"/>
      <c r="T51" s="4"/>
      <c r="U51" s="4"/>
      <c r="V51" s="4"/>
      <c r="W51" s="4"/>
      <c r="X51" s="4"/>
      <c r="Y51" s="4"/>
      <c r="Z51" s="4"/>
      <c r="AA51" s="4"/>
      <c r="AB51" s="4"/>
      <c r="AC51" s="4"/>
      <c r="AD51" s="4"/>
      <c r="AE51" s="4"/>
      <c r="AF51" s="4"/>
      <c r="AG51" s="4"/>
      <c r="AH51" s="182">
        <f>COUNTA(K51,K61)</f>
        <v>0</v>
      </c>
      <c r="AI51" s="4"/>
      <c r="AJ51" s="176">
        <f>IF(AH38&lt;&gt;1,"",IF(AND(COUNTA(F49)=0,AH51&gt;0),"ERRORE: NON INSERIRE SCELTA VALIDITA'",IF(AND(COUNTA(F49)=1,AH51&gt;1),"ERRORE: SCELTA MULTIPLA",IF(AND(COUNTA(F49)=1,AH51=0),"SCEGLIERE OPZIONE",""))))</f>
      </c>
    </row>
    <row r="52" spans="1:36" ht="6" customHeight="1">
      <c r="A52" s="59"/>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182"/>
      <c r="AI52" s="4"/>
      <c r="AJ52" s="177"/>
    </row>
    <row r="53" spans="1:36" ht="15" customHeight="1">
      <c r="A53" s="59"/>
      <c r="B53" s="4"/>
      <c r="C53" s="4"/>
      <c r="D53" s="4"/>
      <c r="E53" s="4"/>
      <c r="F53" s="4"/>
      <c r="G53" s="4"/>
      <c r="H53" s="4"/>
      <c r="I53" s="4"/>
      <c r="J53" s="4"/>
      <c r="K53" s="4"/>
      <c r="L53" s="4"/>
      <c r="M53" s="4"/>
      <c r="N53" s="4"/>
      <c r="O53" s="4"/>
      <c r="P53" s="4"/>
      <c r="Q53" s="185"/>
      <c r="R53" s="4"/>
      <c r="S53" s="4" t="s">
        <v>37</v>
      </c>
      <c r="T53" s="4"/>
      <c r="U53" s="4"/>
      <c r="V53" s="4"/>
      <c r="W53" s="4"/>
      <c r="X53" s="4"/>
      <c r="Y53" s="4"/>
      <c r="Z53" s="4"/>
      <c r="AA53" s="4"/>
      <c r="AB53" s="4"/>
      <c r="AC53" s="4"/>
      <c r="AD53" s="4"/>
      <c r="AE53" s="4"/>
      <c r="AF53" s="4"/>
      <c r="AG53" s="4"/>
      <c r="AH53" s="182">
        <f>COUNTA(Q53,Q55)</f>
        <v>0</v>
      </c>
      <c r="AI53" s="4"/>
      <c r="AJ53" s="176">
        <f>IF(OR(AJ38&lt;&gt;"",AJ51&lt;&gt;"",AND(COUNTA(F49)=1,COUNTA(K51)=1,AH53=1),AND(OR(COUNTA(F49)=0,COUNTA(K51)=0),AH53=0)),"","&gt; VERIFICARE SCELTA")</f>
      </c>
    </row>
    <row r="54" spans="1:36" ht="6" customHeight="1">
      <c r="A54" s="59"/>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182"/>
      <c r="AI54" s="4"/>
      <c r="AJ54" s="177"/>
    </row>
    <row r="55" spans="1:36" ht="15" customHeight="1">
      <c r="A55" s="59"/>
      <c r="B55" s="4"/>
      <c r="C55" s="4"/>
      <c r="D55" s="4"/>
      <c r="E55" s="4"/>
      <c r="F55" s="4"/>
      <c r="G55" s="4"/>
      <c r="H55" s="4"/>
      <c r="I55" s="4"/>
      <c r="J55" s="4"/>
      <c r="K55" s="4"/>
      <c r="L55" s="4"/>
      <c r="M55" s="4"/>
      <c r="N55" s="4"/>
      <c r="O55" s="4"/>
      <c r="P55" s="4"/>
      <c r="Q55" s="185"/>
      <c r="R55" s="4"/>
      <c r="S55" s="4" t="s">
        <v>38</v>
      </c>
      <c r="T55" s="4"/>
      <c r="U55" s="4"/>
      <c r="V55" s="4"/>
      <c r="W55" s="4"/>
      <c r="X55" s="4"/>
      <c r="Y55" s="4"/>
      <c r="Z55" s="4"/>
      <c r="AA55" s="4"/>
      <c r="AB55" s="4"/>
      <c r="AC55" s="4"/>
      <c r="AD55" s="4"/>
      <c r="AE55" s="4"/>
      <c r="AF55" s="4"/>
      <c r="AG55" s="4"/>
      <c r="AH55" s="182"/>
      <c r="AI55" s="4"/>
      <c r="AJ55" s="177"/>
    </row>
    <row r="56" spans="1:36" ht="6" customHeight="1">
      <c r="A56" s="59"/>
      <c r="B56" s="4"/>
      <c r="C56" s="4"/>
      <c r="D56" s="4"/>
      <c r="E56" s="4"/>
      <c r="F56" s="4"/>
      <c r="G56" s="4"/>
      <c r="H56" s="4"/>
      <c r="I56" s="4"/>
      <c r="J56" s="4"/>
      <c r="K56" s="4"/>
      <c r="L56" s="4"/>
      <c r="M56" s="4"/>
      <c r="N56" s="4"/>
      <c r="O56" s="4"/>
      <c r="P56" s="4"/>
      <c r="Q56" s="65"/>
      <c r="R56" s="4"/>
      <c r="S56" s="4"/>
      <c r="T56" s="4"/>
      <c r="U56" s="4"/>
      <c r="V56" s="4"/>
      <c r="W56" s="4"/>
      <c r="X56" s="4"/>
      <c r="Y56" s="4"/>
      <c r="Z56" s="4"/>
      <c r="AA56" s="4"/>
      <c r="AB56" s="4"/>
      <c r="AC56" s="4"/>
      <c r="AD56" s="4"/>
      <c r="AE56" s="4"/>
      <c r="AF56" s="4"/>
      <c r="AG56" s="4"/>
      <c r="AH56" s="182"/>
      <c r="AI56" s="4"/>
      <c r="AJ56" s="177"/>
    </row>
    <row r="57" spans="1:36" ht="15" customHeight="1">
      <c r="A57" s="59"/>
      <c r="B57" s="4"/>
      <c r="C57" s="4"/>
      <c r="D57" s="4"/>
      <c r="E57" s="4"/>
      <c r="F57" s="4"/>
      <c r="G57" s="4"/>
      <c r="H57" s="4"/>
      <c r="I57" s="4"/>
      <c r="J57" s="4"/>
      <c r="K57" s="4"/>
      <c r="L57" s="4"/>
      <c r="M57" s="4"/>
      <c r="N57" s="4"/>
      <c r="O57" s="4"/>
      <c r="P57" s="4"/>
      <c r="Q57" s="65"/>
      <c r="R57" s="4"/>
      <c r="S57" s="4"/>
      <c r="T57" s="4"/>
      <c r="U57" s="4"/>
      <c r="V57" s="185"/>
      <c r="W57" s="4"/>
      <c r="X57" s="4" t="s">
        <v>39</v>
      </c>
      <c r="Y57" s="4"/>
      <c r="Z57" s="4"/>
      <c r="AA57" s="4"/>
      <c r="AB57" s="4"/>
      <c r="AC57" s="4"/>
      <c r="AD57" s="4"/>
      <c r="AE57" s="4"/>
      <c r="AF57" s="4"/>
      <c r="AG57" s="4"/>
      <c r="AH57" s="182">
        <f>COUNTA(V57,V59)</f>
        <v>0</v>
      </c>
      <c r="AI57" s="4"/>
      <c r="AJ57" s="176">
        <f>IF(OR(AJ38&lt;&gt;"",AJ51&lt;&gt;"",AJ53&lt;&gt;"",AND(COUNTA(F49)=1,COUNTA(K51)=1,COUNTA(Q55)=1,AH57=1),AND(OR(COUNTA(F49)=0,COUNTA(K51)=0,COUNTA(Q55)=0),AH57&lt;&gt;1)),"","&gt;&gt; VERIFICARE SCELTA")</f>
      </c>
    </row>
    <row r="58" spans="1:36" ht="6" customHeight="1">
      <c r="A58" s="59"/>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177"/>
    </row>
    <row r="59" spans="1:36" ht="15" customHeight="1">
      <c r="A59" s="59"/>
      <c r="B59" s="4"/>
      <c r="C59" s="4"/>
      <c r="D59" s="4"/>
      <c r="E59" s="4"/>
      <c r="F59" s="4"/>
      <c r="G59" s="4"/>
      <c r="H59" s="4"/>
      <c r="I59" s="4"/>
      <c r="J59" s="4"/>
      <c r="K59" s="4"/>
      <c r="L59" s="4"/>
      <c r="M59" s="4"/>
      <c r="N59" s="4"/>
      <c r="O59" s="4"/>
      <c r="P59" s="4"/>
      <c r="Q59" s="4"/>
      <c r="R59" s="4"/>
      <c r="S59" s="4"/>
      <c r="T59" s="4"/>
      <c r="U59" s="4"/>
      <c r="V59" s="185"/>
      <c r="W59" s="4"/>
      <c r="X59" s="4" t="s">
        <v>40</v>
      </c>
      <c r="Y59" s="4"/>
      <c r="Z59" s="4"/>
      <c r="AA59" s="4"/>
      <c r="AB59" s="4"/>
      <c r="AC59" s="4"/>
      <c r="AD59" s="4"/>
      <c r="AE59" s="4"/>
      <c r="AF59" s="4"/>
      <c r="AG59" s="4"/>
      <c r="AH59" s="4"/>
      <c r="AI59" s="120"/>
      <c r="AJ59" s="177"/>
    </row>
    <row r="60" spans="1:36" ht="12.75">
      <c r="A60" s="59"/>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120"/>
      <c r="AJ60" s="177"/>
    </row>
    <row r="61" spans="1:36" ht="15">
      <c r="A61" s="59"/>
      <c r="B61" s="4"/>
      <c r="C61" s="4"/>
      <c r="D61" s="4"/>
      <c r="E61" s="4"/>
      <c r="F61" s="4"/>
      <c r="G61" s="4"/>
      <c r="H61" s="4"/>
      <c r="I61" s="4"/>
      <c r="J61" s="4"/>
      <c r="K61" s="185"/>
      <c r="L61" s="4"/>
      <c r="M61" s="62" t="s">
        <v>36</v>
      </c>
      <c r="N61" s="4"/>
      <c r="O61" s="4"/>
      <c r="P61" s="4"/>
      <c r="Q61" s="4"/>
      <c r="R61" s="4"/>
      <c r="S61" s="4"/>
      <c r="T61" s="4"/>
      <c r="U61" s="4"/>
      <c r="V61" s="4"/>
      <c r="W61" s="4"/>
      <c r="X61" s="4"/>
      <c r="Y61" s="4"/>
      <c r="Z61" s="4"/>
      <c r="AA61" s="4"/>
      <c r="AB61" s="4"/>
      <c r="AC61" s="4"/>
      <c r="AD61" s="4"/>
      <c r="AE61" s="4"/>
      <c r="AF61" s="4"/>
      <c r="AG61" s="4"/>
      <c r="AH61" s="4"/>
      <c r="AI61" s="120">
        <f>IF(K61&lt;&gt;"",1,0)</f>
        <v>0</v>
      </c>
      <c r="AJ61" s="177"/>
    </row>
    <row r="62" spans="1:36" ht="15">
      <c r="A62" s="59"/>
      <c r="B62" s="62"/>
      <c r="C62" s="4"/>
      <c r="D62" s="4"/>
      <c r="E62" s="4"/>
      <c r="F62" s="4"/>
      <c r="G62" s="4"/>
      <c r="H62" s="4"/>
      <c r="I62" s="4"/>
      <c r="J62" s="4"/>
      <c r="K62" s="4"/>
      <c r="L62" s="4"/>
      <c r="M62" s="4"/>
      <c r="N62" s="4"/>
      <c r="O62" s="4"/>
      <c r="P62" s="4"/>
      <c r="Q62" s="4"/>
      <c r="R62" s="4"/>
      <c r="S62" s="4"/>
      <c r="T62" s="65"/>
      <c r="U62" s="65"/>
      <c r="V62" s="65"/>
      <c r="W62" s="65"/>
      <c r="X62" s="65"/>
      <c r="Y62" s="4"/>
      <c r="Z62" s="4"/>
      <c r="AA62" s="4"/>
      <c r="AB62" s="4"/>
      <c r="AC62" s="4"/>
      <c r="AD62" s="4"/>
      <c r="AE62" s="4"/>
      <c r="AF62" s="4"/>
      <c r="AG62" s="4"/>
      <c r="AH62" s="4"/>
      <c r="AI62" s="120"/>
      <c r="AJ62" s="177"/>
    </row>
    <row r="63" spans="1:35" ht="12.75">
      <c r="A63" s="59"/>
      <c r="B63" s="250" t="s">
        <v>34</v>
      </c>
      <c r="C63" s="250"/>
      <c r="D63" s="250"/>
      <c r="E63" s="250"/>
      <c r="F63" s="250"/>
      <c r="G63" s="250"/>
      <c r="H63" s="250"/>
      <c r="I63" s="250"/>
      <c r="J63" s="250"/>
      <c r="K63" s="250"/>
      <c r="L63" s="250"/>
      <c r="M63" s="250"/>
      <c r="N63" s="250"/>
      <c r="O63" s="250"/>
      <c r="P63" s="250"/>
      <c r="Q63" s="250"/>
      <c r="R63" s="250"/>
      <c r="S63" s="250"/>
      <c r="T63" s="250"/>
      <c r="U63" s="250"/>
      <c r="V63" s="250"/>
      <c r="W63" s="250"/>
      <c r="X63" s="250"/>
      <c r="Y63" s="250"/>
      <c r="Z63" s="250"/>
      <c r="AA63" s="250"/>
      <c r="AB63" s="250"/>
      <c r="AC63" s="250"/>
      <c r="AD63" s="250"/>
      <c r="AE63" s="250"/>
      <c r="AF63" s="250"/>
      <c r="AG63" s="250"/>
      <c r="AH63" s="250"/>
      <c r="AI63" s="120"/>
    </row>
    <row r="64" spans="1:35" ht="15">
      <c r="A64" s="66"/>
      <c r="B64" s="250"/>
      <c r="C64" s="250"/>
      <c r="D64" s="250"/>
      <c r="E64" s="250"/>
      <c r="F64" s="250"/>
      <c r="G64" s="250"/>
      <c r="H64" s="250"/>
      <c r="I64" s="250"/>
      <c r="J64" s="250"/>
      <c r="K64" s="250"/>
      <c r="L64" s="250"/>
      <c r="M64" s="250"/>
      <c r="N64" s="250"/>
      <c r="O64" s="250"/>
      <c r="P64" s="250"/>
      <c r="Q64" s="250"/>
      <c r="R64" s="250"/>
      <c r="S64" s="250"/>
      <c r="T64" s="250"/>
      <c r="U64" s="250"/>
      <c r="V64" s="250"/>
      <c r="W64" s="250"/>
      <c r="X64" s="250"/>
      <c r="Y64" s="250"/>
      <c r="Z64" s="250"/>
      <c r="AA64" s="250"/>
      <c r="AB64" s="250"/>
      <c r="AC64" s="250"/>
      <c r="AD64" s="250"/>
      <c r="AE64" s="250"/>
      <c r="AF64" s="250"/>
      <c r="AG64" s="250"/>
      <c r="AH64" s="250"/>
      <c r="AI64" s="120"/>
    </row>
    <row r="65" spans="1:35" ht="12.75">
      <c r="A65" s="67"/>
      <c r="B65" s="250"/>
      <c r="C65" s="250"/>
      <c r="D65" s="250"/>
      <c r="E65" s="250"/>
      <c r="F65" s="250"/>
      <c r="G65" s="250"/>
      <c r="H65" s="250"/>
      <c r="I65" s="250"/>
      <c r="J65" s="250"/>
      <c r="K65" s="250"/>
      <c r="L65" s="250"/>
      <c r="M65" s="250"/>
      <c r="N65" s="250"/>
      <c r="O65" s="250"/>
      <c r="P65" s="250"/>
      <c r="Q65" s="250"/>
      <c r="R65" s="250"/>
      <c r="S65" s="250"/>
      <c r="T65" s="250"/>
      <c r="U65" s="250"/>
      <c r="V65" s="250"/>
      <c r="W65" s="250"/>
      <c r="X65" s="250"/>
      <c r="Y65" s="250"/>
      <c r="Z65" s="250"/>
      <c r="AA65" s="250"/>
      <c r="AB65" s="250"/>
      <c r="AC65" s="250"/>
      <c r="AD65" s="250"/>
      <c r="AE65" s="250"/>
      <c r="AF65" s="250"/>
      <c r="AG65" s="250"/>
      <c r="AH65" s="250"/>
      <c r="AI65" s="120"/>
    </row>
    <row r="66" spans="1:35" ht="15.75" customHeight="1">
      <c r="A66" s="68"/>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120"/>
    </row>
    <row r="67" spans="1:35" ht="15" customHeight="1">
      <c r="A67" s="67"/>
      <c r="B67" s="63" t="s">
        <v>41</v>
      </c>
      <c r="C67" s="4"/>
      <c r="D67" s="4"/>
      <c r="E67" s="4"/>
      <c r="F67" s="185"/>
      <c r="G67" s="4"/>
      <c r="H67" s="62" t="s">
        <v>28</v>
      </c>
      <c r="I67" s="4"/>
      <c r="J67" s="4"/>
      <c r="K67" s="4"/>
      <c r="L67" s="4"/>
      <c r="M67" s="4"/>
      <c r="N67" s="4"/>
      <c r="O67" s="4"/>
      <c r="P67" s="4"/>
      <c r="Q67" s="4"/>
      <c r="R67" s="4"/>
      <c r="S67" s="4"/>
      <c r="T67" s="4"/>
      <c r="U67" s="4"/>
      <c r="V67" s="4"/>
      <c r="W67" s="4"/>
      <c r="X67" s="4"/>
      <c r="Y67" s="4"/>
      <c r="Z67" s="4"/>
      <c r="AA67" s="4"/>
      <c r="AB67" s="4"/>
      <c r="AC67" s="4"/>
      <c r="AD67" s="4"/>
      <c r="AE67" s="4"/>
      <c r="AF67" s="4"/>
      <c r="AG67" s="4"/>
      <c r="AH67" s="4"/>
      <c r="AI67" s="120">
        <f>IF(F67&lt;&gt;"",1,0)</f>
        <v>0</v>
      </c>
    </row>
    <row r="68" spans="1:35" ht="6" customHeight="1">
      <c r="A68" s="69"/>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120"/>
    </row>
    <row r="69" spans="1:36" ht="15">
      <c r="A69" s="4"/>
      <c r="B69" s="63" t="s">
        <v>126</v>
      </c>
      <c r="C69" s="69"/>
      <c r="D69" s="4"/>
      <c r="E69" s="4"/>
      <c r="F69" s="185"/>
      <c r="G69" s="4"/>
      <c r="H69" s="4" t="s">
        <v>42</v>
      </c>
      <c r="I69" s="4"/>
      <c r="J69" s="225"/>
      <c r="K69" s="226"/>
      <c r="L69" s="226"/>
      <c r="M69" s="226"/>
      <c r="N69" s="226"/>
      <c r="O69" s="226"/>
      <c r="P69" s="226"/>
      <c r="Q69" s="226"/>
      <c r="R69" s="226"/>
      <c r="S69" s="226"/>
      <c r="T69" s="226"/>
      <c r="U69" s="226"/>
      <c r="V69" s="226"/>
      <c r="W69" s="226"/>
      <c r="X69" s="226"/>
      <c r="Y69" s="226"/>
      <c r="Z69" s="227"/>
      <c r="AA69" s="4" t="s">
        <v>43</v>
      </c>
      <c r="AB69" s="4"/>
      <c r="AC69" s="4"/>
      <c r="AD69" s="4"/>
      <c r="AE69" s="4"/>
      <c r="AF69" s="4"/>
      <c r="AG69" s="4"/>
      <c r="AH69" s="182">
        <f>COUNTA(J69)</f>
        <v>0</v>
      </c>
      <c r="AI69" s="120">
        <f>IF(F69&lt;&gt;"",1,0)</f>
        <v>0</v>
      </c>
      <c r="AJ69" s="177">
        <f>IF(AH38&lt;&gt;1,"",IF(AND(COUNTA(F69)=1,AH69=0),"SCEGLIERE OPZIONE",IF(AND(COUNTA(F69)=0,AH69=1),"ERRORE: NON INSERIRE DESCRIZIONE","")))</f>
      </c>
    </row>
    <row r="70" spans="1:37" ht="9" customHeight="1" thickBot="1">
      <c r="A70" s="70"/>
      <c r="B70" s="71"/>
      <c r="C70" s="71"/>
      <c r="D70" s="71"/>
      <c r="E70" s="71"/>
      <c r="F70" s="71"/>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178"/>
      <c r="AK70" s="180"/>
    </row>
    <row r="71" spans="1:37" ht="15">
      <c r="A71" s="72"/>
      <c r="B71" s="73"/>
      <c r="C71" s="74"/>
      <c r="D71" s="73"/>
      <c r="E71" s="74"/>
      <c r="F71" s="74"/>
      <c r="G71" s="74"/>
      <c r="H71" s="74"/>
      <c r="I71" s="74"/>
      <c r="J71" s="74"/>
      <c r="K71" s="74"/>
      <c r="L71" s="74"/>
      <c r="M71" s="74"/>
      <c r="N71" s="74"/>
      <c r="O71" s="74"/>
      <c r="P71" s="74"/>
      <c r="Q71" s="74"/>
      <c r="R71" s="74"/>
      <c r="S71" s="74"/>
      <c r="T71" s="74"/>
      <c r="U71" s="74"/>
      <c r="V71" s="74"/>
      <c r="W71" s="74"/>
      <c r="X71" s="74"/>
      <c r="Y71" s="74"/>
      <c r="Z71" s="74"/>
      <c r="AA71" s="74"/>
      <c r="AB71" s="74"/>
      <c r="AC71" s="74"/>
      <c r="AD71" s="74"/>
      <c r="AE71" s="74"/>
      <c r="AF71" s="74"/>
      <c r="AG71" s="192"/>
      <c r="AH71" s="192"/>
      <c r="AI71" s="192"/>
      <c r="AJ71" s="178"/>
      <c r="AK71" s="180"/>
    </row>
    <row r="72" spans="1:35" ht="14.25">
      <c r="A72" s="75" t="s">
        <v>49</v>
      </c>
      <c r="B72" s="76" t="s">
        <v>44</v>
      </c>
      <c r="C72" s="74"/>
      <c r="D72" s="74"/>
      <c r="E72" s="74"/>
      <c r="F72" s="74"/>
      <c r="G72" s="74"/>
      <c r="H72" s="74"/>
      <c r="I72" s="74"/>
      <c r="J72" s="74"/>
      <c r="K72" s="74"/>
      <c r="L72" s="74"/>
      <c r="M72" s="74"/>
      <c r="N72" s="74"/>
      <c r="O72" s="74"/>
      <c r="P72" s="74"/>
      <c r="Q72" s="74"/>
      <c r="R72" s="74"/>
      <c r="S72" s="74"/>
      <c r="T72" s="74"/>
      <c r="U72" s="74"/>
      <c r="V72" s="74"/>
      <c r="W72" s="74"/>
      <c r="X72" s="74"/>
      <c r="Y72" s="74"/>
      <c r="Z72" s="74"/>
      <c r="AA72" s="74"/>
      <c r="AB72" s="74"/>
      <c r="AC72" s="74"/>
      <c r="AD72" s="74"/>
      <c r="AE72" s="74"/>
      <c r="AF72" s="74"/>
      <c r="AG72" s="192"/>
      <c r="AH72" s="192"/>
      <c r="AI72" s="192"/>
    </row>
    <row r="73" spans="1:35" ht="15">
      <c r="A73" s="77"/>
      <c r="B73" s="74"/>
      <c r="C73" s="74"/>
      <c r="D73" s="74"/>
      <c r="E73" s="74"/>
      <c r="F73" s="74"/>
      <c r="G73" s="74"/>
      <c r="H73" s="74"/>
      <c r="I73" s="74"/>
      <c r="J73" s="74"/>
      <c r="K73" s="74"/>
      <c r="L73" s="74"/>
      <c r="M73" s="74"/>
      <c r="N73" s="74"/>
      <c r="O73" s="74"/>
      <c r="P73" s="74"/>
      <c r="Q73" s="74"/>
      <c r="R73" s="74"/>
      <c r="S73" s="74"/>
      <c r="T73" s="74"/>
      <c r="U73" s="74"/>
      <c r="V73" s="74"/>
      <c r="W73" s="74"/>
      <c r="X73" s="74"/>
      <c r="Y73" s="74"/>
      <c r="Z73" s="74"/>
      <c r="AA73" s="74"/>
      <c r="AB73" s="74"/>
      <c r="AC73" s="74"/>
      <c r="AD73" s="74"/>
      <c r="AE73" s="74"/>
      <c r="AF73" s="74"/>
      <c r="AG73" s="192"/>
      <c r="AH73" s="192"/>
      <c r="AI73" s="192"/>
    </row>
    <row r="74" spans="1:35" ht="15">
      <c r="A74" s="78" t="s">
        <v>50</v>
      </c>
      <c r="B74" s="79" t="s">
        <v>45</v>
      </c>
      <c r="C74" s="74"/>
      <c r="D74" s="74"/>
      <c r="E74" s="74"/>
      <c r="F74" s="74"/>
      <c r="G74" s="74"/>
      <c r="H74" s="74"/>
      <c r="I74" s="74"/>
      <c r="J74" s="74"/>
      <c r="K74" s="74"/>
      <c r="L74" s="74"/>
      <c r="M74" s="74"/>
      <c r="N74" s="74"/>
      <c r="O74" s="74"/>
      <c r="P74" s="74"/>
      <c r="Q74" s="74"/>
      <c r="R74" s="74"/>
      <c r="S74" s="74"/>
      <c r="T74" s="74"/>
      <c r="U74" s="74"/>
      <c r="V74" s="74"/>
      <c r="W74" s="74"/>
      <c r="X74" s="74"/>
      <c r="Y74" s="74"/>
      <c r="Z74" s="74"/>
      <c r="AA74" s="74"/>
      <c r="AB74" s="74"/>
      <c r="AC74" s="74"/>
      <c r="AD74" s="74"/>
      <c r="AE74" s="74"/>
      <c r="AF74" s="74"/>
      <c r="AG74" s="192"/>
      <c r="AH74" s="192"/>
      <c r="AI74" s="192"/>
    </row>
    <row r="75" spans="1:35" ht="6" customHeight="1">
      <c r="A75" s="73"/>
      <c r="B75" s="74"/>
      <c r="C75" s="74"/>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192"/>
      <c r="AH75" s="192"/>
      <c r="AI75" s="192"/>
    </row>
    <row r="76" spans="1:37" ht="15">
      <c r="A76" s="73"/>
      <c r="B76" s="80" t="s">
        <v>51</v>
      </c>
      <c r="C76" s="74"/>
      <c r="D76" s="74"/>
      <c r="E76" s="74"/>
      <c r="F76" s="79" t="s">
        <v>144</v>
      </c>
      <c r="G76" s="74"/>
      <c r="H76" s="74"/>
      <c r="I76" s="74"/>
      <c r="J76" s="74"/>
      <c r="K76" s="74"/>
      <c r="L76" s="74"/>
      <c r="M76" s="74"/>
      <c r="N76" s="74"/>
      <c r="O76" s="74"/>
      <c r="P76" s="74"/>
      <c r="Q76" s="74"/>
      <c r="R76" s="74"/>
      <c r="S76" s="74"/>
      <c r="T76" s="74"/>
      <c r="U76" s="238"/>
      <c r="V76" s="239"/>
      <c r="W76" s="239"/>
      <c r="X76" s="241"/>
      <c r="Y76" s="74"/>
      <c r="Z76" s="190"/>
      <c r="AA76" s="79" t="s">
        <v>145</v>
      </c>
      <c r="AB76" s="74"/>
      <c r="AC76" s="74"/>
      <c r="AD76" s="74"/>
      <c r="AE76" s="74"/>
      <c r="AF76" s="74"/>
      <c r="AG76" s="192"/>
      <c r="AH76" s="192"/>
      <c r="AI76" s="192"/>
      <c r="AJ76" s="175" t="str">
        <f>IF((COUNTA(U76)+COUNTA(Z76))=0,"INSERIRE VALORI",IF((COUNTA(U76)+COUNTA(Z76))=2,"ERRORE: VERIFICARE",""))</f>
        <v>INSERIRE VALORI</v>
      </c>
      <c r="AK76" s="191"/>
    </row>
    <row r="77" spans="1:35" ht="6" customHeight="1">
      <c r="A77" s="74"/>
      <c r="B77" s="74"/>
      <c r="C77" s="74"/>
      <c r="D77" s="74"/>
      <c r="E77" s="74"/>
      <c r="F77" s="73"/>
      <c r="G77" s="74"/>
      <c r="H77" s="74"/>
      <c r="I77" s="74"/>
      <c r="J77" s="74"/>
      <c r="K77" s="74"/>
      <c r="L77" s="74"/>
      <c r="M77" s="74"/>
      <c r="N77" s="74"/>
      <c r="O77" s="74"/>
      <c r="P77" s="74"/>
      <c r="Q77" s="74"/>
      <c r="R77" s="74"/>
      <c r="S77" s="74"/>
      <c r="T77" s="74"/>
      <c r="U77" s="74"/>
      <c r="V77" s="74"/>
      <c r="W77" s="74"/>
      <c r="X77" s="74"/>
      <c r="Y77" s="74"/>
      <c r="Z77" s="74"/>
      <c r="AA77" s="79"/>
      <c r="AB77" s="74"/>
      <c r="AC77" s="74"/>
      <c r="AD77" s="74"/>
      <c r="AE77" s="74"/>
      <c r="AF77" s="74"/>
      <c r="AG77" s="192"/>
      <c r="AH77" s="192"/>
      <c r="AI77" s="192"/>
    </row>
    <row r="78" spans="1:36" ht="15">
      <c r="A78" s="77"/>
      <c r="B78" s="80"/>
      <c r="C78" s="74"/>
      <c r="D78" s="74"/>
      <c r="E78" s="74"/>
      <c r="F78" s="79" t="s">
        <v>147</v>
      </c>
      <c r="G78" s="74"/>
      <c r="H78" s="74"/>
      <c r="I78" s="74"/>
      <c r="J78" s="74"/>
      <c r="K78" s="74"/>
      <c r="L78" s="74"/>
      <c r="M78" s="74"/>
      <c r="N78" s="74"/>
      <c r="O78" s="74"/>
      <c r="P78" s="74"/>
      <c r="Q78" s="74"/>
      <c r="R78" s="74"/>
      <c r="S78" s="74"/>
      <c r="T78" s="74"/>
      <c r="U78" s="238"/>
      <c r="V78" s="239"/>
      <c r="W78" s="239"/>
      <c r="X78" s="241"/>
      <c r="Y78" s="74"/>
      <c r="Z78" s="190"/>
      <c r="AA78" s="79" t="s">
        <v>145</v>
      </c>
      <c r="AB78" s="74"/>
      <c r="AC78" s="74"/>
      <c r="AD78" s="74"/>
      <c r="AE78" s="74"/>
      <c r="AF78" s="74"/>
      <c r="AG78" s="192"/>
      <c r="AH78" s="192"/>
      <c r="AI78" s="192"/>
      <c r="AJ78" s="175" t="str">
        <f>IF((COUNTA(U78)+COUNTA(Z78))=0,"INSERIRE VALORI",IF((COUNTA(U78)+COUNTA(Z78))=2,"ERRORE: VERIFICARE",""))</f>
        <v>INSERIRE VALORI</v>
      </c>
    </row>
    <row r="79" spans="1:35" ht="21.75" customHeight="1">
      <c r="A79" s="73"/>
      <c r="B79" s="74"/>
      <c r="C79" s="74"/>
      <c r="D79" s="74"/>
      <c r="E79" s="74"/>
      <c r="F79" s="74"/>
      <c r="G79" s="74"/>
      <c r="H79" s="74"/>
      <c r="I79" s="74"/>
      <c r="J79" s="74"/>
      <c r="K79" s="74"/>
      <c r="L79" s="74"/>
      <c r="M79" s="74"/>
      <c r="N79" s="74"/>
      <c r="O79" s="74"/>
      <c r="P79" s="74"/>
      <c r="Q79" s="74"/>
      <c r="R79" s="74"/>
      <c r="S79" s="74"/>
      <c r="T79" s="74"/>
      <c r="U79" s="74"/>
      <c r="V79" s="74"/>
      <c r="W79" s="74"/>
      <c r="X79" s="74"/>
      <c r="Y79" s="74"/>
      <c r="Z79" s="87"/>
      <c r="AA79" s="79"/>
      <c r="AB79" s="74"/>
      <c r="AC79" s="74"/>
      <c r="AD79" s="74"/>
      <c r="AE79" s="74"/>
      <c r="AF79" s="74"/>
      <c r="AG79" s="192"/>
      <c r="AH79" s="192"/>
      <c r="AI79" s="192"/>
    </row>
    <row r="80" spans="1:36" ht="15">
      <c r="A80" s="73"/>
      <c r="B80" s="80" t="s">
        <v>53</v>
      </c>
      <c r="C80" s="74"/>
      <c r="D80" s="74"/>
      <c r="E80" s="74"/>
      <c r="F80" s="79" t="s">
        <v>46</v>
      </c>
      <c r="G80" s="74"/>
      <c r="H80" s="74"/>
      <c r="I80" s="74"/>
      <c r="J80" s="74"/>
      <c r="K80" s="74"/>
      <c r="L80" s="74"/>
      <c r="M80" s="74"/>
      <c r="N80" s="74"/>
      <c r="O80" s="74"/>
      <c r="P80" s="74"/>
      <c r="Q80" s="74"/>
      <c r="R80" s="74"/>
      <c r="S80" s="74"/>
      <c r="T80" s="74"/>
      <c r="U80" s="238"/>
      <c r="V80" s="239"/>
      <c r="W80" s="239"/>
      <c r="X80" s="241"/>
      <c r="Y80" s="74"/>
      <c r="Z80" s="87"/>
      <c r="AA80" s="79"/>
      <c r="AB80" s="74"/>
      <c r="AC80" s="74"/>
      <c r="AD80" s="74"/>
      <c r="AE80" s="74"/>
      <c r="AF80" s="74"/>
      <c r="AG80" s="192"/>
      <c r="AH80" s="192"/>
      <c r="AI80" s="192"/>
      <c r="AJ80" s="175" t="str">
        <f>IF(COUNTA(U80)=0,"INSERIRE VALORI","")</f>
        <v>INSERIRE VALORI</v>
      </c>
    </row>
    <row r="81" spans="1:35" ht="6" customHeight="1">
      <c r="A81" s="81"/>
      <c r="B81" s="79"/>
      <c r="C81" s="74"/>
      <c r="D81" s="74"/>
      <c r="E81" s="74"/>
      <c r="F81" s="74"/>
      <c r="G81" s="74"/>
      <c r="H81" s="74"/>
      <c r="I81" s="74"/>
      <c r="J81" s="74"/>
      <c r="K81" s="74"/>
      <c r="L81" s="74"/>
      <c r="M81" s="74"/>
      <c r="N81" s="74"/>
      <c r="O81" s="74"/>
      <c r="P81" s="74"/>
      <c r="Q81" s="74"/>
      <c r="R81" s="74"/>
      <c r="S81" s="74"/>
      <c r="T81" s="74"/>
      <c r="U81" s="74"/>
      <c r="V81" s="74"/>
      <c r="W81" s="74"/>
      <c r="X81" s="74"/>
      <c r="Y81" s="74"/>
      <c r="Z81" s="87"/>
      <c r="AA81" s="79"/>
      <c r="AB81" s="74"/>
      <c r="AC81" s="74"/>
      <c r="AD81" s="74"/>
      <c r="AE81" s="74"/>
      <c r="AF81" s="74"/>
      <c r="AG81" s="192"/>
      <c r="AH81" s="192"/>
      <c r="AI81" s="192"/>
    </row>
    <row r="82" spans="1:36" ht="15">
      <c r="A82" s="81"/>
      <c r="B82" s="79"/>
      <c r="C82" s="79"/>
      <c r="D82" s="74"/>
      <c r="E82" s="74"/>
      <c r="F82" s="79" t="s">
        <v>47</v>
      </c>
      <c r="G82" s="74"/>
      <c r="H82" s="74"/>
      <c r="I82" s="74"/>
      <c r="J82" s="74"/>
      <c r="K82" s="74"/>
      <c r="L82" s="74"/>
      <c r="M82" s="74"/>
      <c r="N82" s="74"/>
      <c r="O82" s="74"/>
      <c r="P82" s="74"/>
      <c r="Q82" s="74"/>
      <c r="R82" s="74"/>
      <c r="S82" s="74"/>
      <c r="T82" s="74"/>
      <c r="U82" s="238"/>
      <c r="V82" s="239"/>
      <c r="W82" s="239"/>
      <c r="X82" s="241"/>
      <c r="Y82" s="74"/>
      <c r="Z82" s="87"/>
      <c r="AA82" s="79"/>
      <c r="AB82" s="74"/>
      <c r="AC82" s="74"/>
      <c r="AD82" s="74"/>
      <c r="AE82" s="74"/>
      <c r="AF82" s="74"/>
      <c r="AG82" s="192"/>
      <c r="AH82" s="192"/>
      <c r="AI82" s="192"/>
      <c r="AJ82" s="175" t="str">
        <f>IF(COUNTA(U82)=0,"INSERIRE VALORI","")</f>
        <v>INSERIRE VALORI</v>
      </c>
    </row>
    <row r="83" spans="1:35" ht="6" customHeight="1">
      <c r="A83" s="79"/>
      <c r="B83" s="74"/>
      <c r="C83" s="74"/>
      <c r="D83" s="74"/>
      <c r="E83" s="74"/>
      <c r="F83" s="74"/>
      <c r="G83" s="74"/>
      <c r="H83" s="74"/>
      <c r="I83" s="74"/>
      <c r="J83" s="74"/>
      <c r="K83" s="74"/>
      <c r="L83" s="74"/>
      <c r="M83" s="74"/>
      <c r="N83" s="74"/>
      <c r="O83" s="74"/>
      <c r="P83" s="74"/>
      <c r="Q83" s="74"/>
      <c r="R83" s="74"/>
      <c r="S83" s="74"/>
      <c r="T83" s="74"/>
      <c r="U83" s="74"/>
      <c r="V83" s="74"/>
      <c r="W83" s="74"/>
      <c r="X83" s="74"/>
      <c r="Y83" s="74"/>
      <c r="Z83" s="74"/>
      <c r="AA83" s="74"/>
      <c r="AB83" s="74"/>
      <c r="AC83" s="74"/>
      <c r="AD83" s="74"/>
      <c r="AE83" s="74"/>
      <c r="AF83" s="74"/>
      <c r="AG83" s="192"/>
      <c r="AH83" s="192"/>
      <c r="AI83" s="192"/>
    </row>
    <row r="84" spans="1:35" ht="15">
      <c r="A84" s="79"/>
      <c r="B84" s="74"/>
      <c r="C84" s="74"/>
      <c r="D84" s="74"/>
      <c r="E84" s="74"/>
      <c r="F84" s="79" t="s">
        <v>56</v>
      </c>
      <c r="G84" s="74"/>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192"/>
      <c r="AH84" s="192"/>
      <c r="AI84" s="192"/>
    </row>
    <row r="85" spans="1:35" ht="6" customHeight="1">
      <c r="A85" s="75"/>
      <c r="B85" s="74"/>
      <c r="C85" s="74"/>
      <c r="D85" s="74"/>
      <c r="E85" s="74"/>
      <c r="F85" s="74"/>
      <c r="G85" s="74"/>
      <c r="H85" s="74"/>
      <c r="I85" s="74"/>
      <c r="J85" s="74"/>
      <c r="K85" s="74"/>
      <c r="L85" s="74"/>
      <c r="M85" s="74"/>
      <c r="N85" s="74"/>
      <c r="O85" s="74"/>
      <c r="P85" s="74"/>
      <c r="Q85" s="74"/>
      <c r="R85" s="74"/>
      <c r="S85" s="74"/>
      <c r="T85" s="74"/>
      <c r="U85" s="74"/>
      <c r="V85" s="74"/>
      <c r="W85" s="74"/>
      <c r="X85" s="74"/>
      <c r="Y85" s="74"/>
      <c r="Z85" s="74"/>
      <c r="AA85" s="74"/>
      <c r="AB85" s="74"/>
      <c r="AC85" s="74"/>
      <c r="AD85" s="74"/>
      <c r="AE85" s="74"/>
      <c r="AF85" s="74"/>
      <c r="AG85" s="192"/>
      <c r="AH85" s="192"/>
      <c r="AI85" s="192"/>
    </row>
    <row r="86" spans="1:36" ht="15">
      <c r="A86" s="75"/>
      <c r="B86" s="74"/>
      <c r="C86" s="74"/>
      <c r="D86" s="74"/>
      <c r="E86" s="74"/>
      <c r="F86" s="74"/>
      <c r="G86" s="74"/>
      <c r="H86" s="74"/>
      <c r="I86" s="74"/>
      <c r="J86" s="74"/>
      <c r="K86" s="187"/>
      <c r="L86" s="74"/>
      <c r="M86" s="79" t="s">
        <v>35</v>
      </c>
      <c r="N86" s="74"/>
      <c r="O86" s="74"/>
      <c r="P86" s="74"/>
      <c r="Q86" s="187"/>
      <c r="R86" s="74"/>
      <c r="S86" s="79" t="s">
        <v>36</v>
      </c>
      <c r="T86" s="74"/>
      <c r="U86" s="74"/>
      <c r="V86" s="74"/>
      <c r="W86" s="74"/>
      <c r="X86" s="74"/>
      <c r="Y86" s="74"/>
      <c r="Z86" s="188" t="s">
        <v>134</v>
      </c>
      <c r="AA86" s="74"/>
      <c r="AB86" s="74"/>
      <c r="AC86" s="74"/>
      <c r="AD86" s="74"/>
      <c r="AE86" s="74"/>
      <c r="AF86" s="74"/>
      <c r="AG86" s="74"/>
      <c r="AH86" s="119">
        <f>COUNTA(K86,Q86)</f>
        <v>0</v>
      </c>
      <c r="AI86" s="119">
        <f>IF(Q86&lt;&gt;"",1,0)</f>
        <v>0</v>
      </c>
      <c r="AJ86" s="175" t="str">
        <f>IF(AH86=0,"SCEGLIERE OPZIONE",IF(AH86=2,"ERRORE: SCELTA MULTIPLA",""))</f>
        <v>SCEGLIERE OPZIONE</v>
      </c>
    </row>
    <row r="87" spans="1:35" ht="23.25" customHeight="1">
      <c r="A87" s="75"/>
      <c r="B87" s="74"/>
      <c r="C87" s="74"/>
      <c r="D87" s="74"/>
      <c r="E87" s="74"/>
      <c r="F87" s="74"/>
      <c r="G87" s="74"/>
      <c r="H87" s="74"/>
      <c r="I87" s="74"/>
      <c r="J87" s="74"/>
      <c r="K87" s="74"/>
      <c r="L87" s="74"/>
      <c r="M87" s="74"/>
      <c r="N87" s="74"/>
      <c r="O87" s="74"/>
      <c r="P87" s="74"/>
      <c r="Q87" s="74"/>
      <c r="R87" s="74"/>
      <c r="S87" s="74"/>
      <c r="T87" s="74"/>
      <c r="U87" s="74"/>
      <c r="V87" s="74"/>
      <c r="W87" s="74"/>
      <c r="X87" s="74"/>
      <c r="Y87" s="74"/>
      <c r="Z87" s="74"/>
      <c r="AA87" s="74"/>
      <c r="AB87" s="74"/>
      <c r="AC87" s="74"/>
      <c r="AD87" s="74"/>
      <c r="AE87" s="74"/>
      <c r="AF87" s="74"/>
      <c r="AG87" s="74"/>
      <c r="AH87" s="74"/>
      <c r="AI87" s="119"/>
    </row>
    <row r="88" spans="1:37" ht="15">
      <c r="A88" s="75"/>
      <c r="B88" s="80" t="s">
        <v>54</v>
      </c>
      <c r="C88" s="74"/>
      <c r="D88" s="74"/>
      <c r="E88" s="74"/>
      <c r="F88" s="79" t="s">
        <v>48</v>
      </c>
      <c r="G88" s="74"/>
      <c r="H88" s="74"/>
      <c r="I88" s="74"/>
      <c r="J88" s="74"/>
      <c r="K88" s="74"/>
      <c r="L88" s="74"/>
      <c r="M88" s="74"/>
      <c r="N88" s="74"/>
      <c r="O88" s="74"/>
      <c r="P88" s="74"/>
      <c r="Q88" s="74"/>
      <c r="R88" s="74"/>
      <c r="S88" s="74"/>
      <c r="T88" s="74"/>
      <c r="U88" s="238"/>
      <c r="V88" s="239"/>
      <c r="W88" s="239"/>
      <c r="X88" s="241"/>
      <c r="Y88" s="74"/>
      <c r="Z88" s="74" t="s">
        <v>52</v>
      </c>
      <c r="AA88" s="74"/>
      <c r="AB88" s="74"/>
      <c r="AC88" s="74"/>
      <c r="AD88" s="74"/>
      <c r="AE88" s="74"/>
      <c r="AF88" s="74"/>
      <c r="AG88" s="74"/>
      <c r="AH88" s="74"/>
      <c r="AI88" s="119"/>
      <c r="AJ88" s="175" t="str">
        <f>IF(COUNTA(U88)=0,"INSERIRE VALORI","")</f>
        <v>INSERIRE VALORI</v>
      </c>
      <c r="AK88" s="181"/>
    </row>
    <row r="89" spans="1:35" ht="6" customHeight="1">
      <c r="A89" s="75"/>
      <c r="B89" s="74"/>
      <c r="C89" s="74"/>
      <c r="D89" s="74"/>
      <c r="E89" s="74"/>
      <c r="F89" s="74"/>
      <c r="G89" s="74"/>
      <c r="H89" s="74"/>
      <c r="I89" s="74"/>
      <c r="J89" s="74"/>
      <c r="K89" s="74"/>
      <c r="L89" s="74"/>
      <c r="M89" s="74"/>
      <c r="N89" s="74"/>
      <c r="O89" s="74"/>
      <c r="P89" s="74"/>
      <c r="Q89" s="74"/>
      <c r="R89" s="74"/>
      <c r="S89" s="74"/>
      <c r="T89" s="74"/>
      <c r="U89" s="74"/>
      <c r="V89" s="74"/>
      <c r="W89" s="74"/>
      <c r="X89" s="74"/>
      <c r="Y89" s="74"/>
      <c r="Z89" s="74"/>
      <c r="AA89" s="74"/>
      <c r="AB89" s="74"/>
      <c r="AC89" s="74"/>
      <c r="AD89" s="74"/>
      <c r="AE89" s="74"/>
      <c r="AF89" s="74"/>
      <c r="AG89" s="74"/>
      <c r="AH89" s="74"/>
      <c r="AI89" s="119"/>
    </row>
    <row r="90" spans="1:35" ht="15">
      <c r="A90" s="75"/>
      <c r="B90" s="74"/>
      <c r="C90" s="74"/>
      <c r="D90" s="74"/>
      <c r="E90" s="74"/>
      <c r="F90" s="79" t="s">
        <v>55</v>
      </c>
      <c r="G90" s="74"/>
      <c r="H90" s="74"/>
      <c r="I90" s="74"/>
      <c r="J90" s="74"/>
      <c r="K90" s="74"/>
      <c r="L90" s="74"/>
      <c r="M90" s="74"/>
      <c r="N90" s="74"/>
      <c r="O90" s="74"/>
      <c r="P90" s="74"/>
      <c r="Q90" s="74"/>
      <c r="R90" s="74"/>
      <c r="S90" s="74"/>
      <c r="T90" s="74"/>
      <c r="U90" s="74"/>
      <c r="V90" s="74"/>
      <c r="W90" s="74"/>
      <c r="X90" s="74"/>
      <c r="Y90" s="74"/>
      <c r="Z90" s="74"/>
      <c r="AA90" s="74"/>
      <c r="AB90" s="74"/>
      <c r="AC90" s="74"/>
      <c r="AD90" s="74"/>
      <c r="AE90" s="74"/>
      <c r="AF90" s="74"/>
      <c r="AG90" s="74"/>
      <c r="AH90" s="74"/>
      <c r="AI90" s="119"/>
    </row>
    <row r="91" spans="1:35" ht="6" customHeight="1">
      <c r="A91" s="75"/>
      <c r="B91" s="74"/>
      <c r="C91" s="74"/>
      <c r="D91" s="74"/>
      <c r="E91" s="74"/>
      <c r="F91" s="74"/>
      <c r="G91" s="74"/>
      <c r="H91" s="74"/>
      <c r="I91" s="74"/>
      <c r="J91" s="74"/>
      <c r="K91" s="74"/>
      <c r="L91" s="74"/>
      <c r="M91" s="74"/>
      <c r="N91" s="74"/>
      <c r="O91" s="74"/>
      <c r="P91" s="74"/>
      <c r="Q91" s="74"/>
      <c r="R91" s="74"/>
      <c r="S91" s="74"/>
      <c r="T91" s="74"/>
      <c r="U91" s="74"/>
      <c r="V91" s="74"/>
      <c r="W91" s="74"/>
      <c r="X91" s="74"/>
      <c r="Y91" s="74"/>
      <c r="Z91" s="74"/>
      <c r="AA91" s="74"/>
      <c r="AB91" s="74"/>
      <c r="AC91" s="74"/>
      <c r="AD91" s="74"/>
      <c r="AE91" s="74"/>
      <c r="AF91" s="74"/>
      <c r="AG91" s="74"/>
      <c r="AH91" s="74"/>
      <c r="AI91" s="119"/>
    </row>
    <row r="92" spans="1:36" ht="15">
      <c r="A92" s="75"/>
      <c r="B92" s="74"/>
      <c r="C92" s="74"/>
      <c r="D92" s="74"/>
      <c r="E92" s="74"/>
      <c r="F92" s="74"/>
      <c r="G92" s="74"/>
      <c r="H92" s="74"/>
      <c r="I92" s="74"/>
      <c r="J92" s="74"/>
      <c r="K92" s="185"/>
      <c r="L92" s="74"/>
      <c r="M92" s="79" t="s">
        <v>35</v>
      </c>
      <c r="N92" s="74"/>
      <c r="O92" s="74"/>
      <c r="P92" s="74"/>
      <c r="Q92" s="185"/>
      <c r="R92" s="186"/>
      <c r="S92" s="74" t="s">
        <v>36</v>
      </c>
      <c r="T92" s="74"/>
      <c r="U92" s="74"/>
      <c r="V92" s="74"/>
      <c r="W92" s="74"/>
      <c r="X92" s="74"/>
      <c r="Y92" s="74"/>
      <c r="Z92" s="125"/>
      <c r="AA92" s="74"/>
      <c r="AB92" s="74"/>
      <c r="AC92" s="74"/>
      <c r="AD92" s="74"/>
      <c r="AE92" s="74"/>
      <c r="AF92" s="74"/>
      <c r="AG92" s="74"/>
      <c r="AH92" s="119">
        <f>COUNTA(K92,Q92)</f>
        <v>0</v>
      </c>
      <c r="AI92" s="119">
        <f>IF(Q92&lt;&gt;"",1,0)</f>
        <v>0</v>
      </c>
      <c r="AJ92" s="175" t="str">
        <f>IF(AH92=0,"SCEGLIERE OPZIONE",IF(AH92=2,"ERRORE: SCELTA MULTIPLA",""))</f>
        <v>SCEGLIERE OPZIONE</v>
      </c>
    </row>
    <row r="93" spans="1:35" ht="27" customHeight="1">
      <c r="A93" s="75"/>
      <c r="B93" s="74"/>
      <c r="C93" s="74"/>
      <c r="D93" s="74"/>
      <c r="E93" s="74"/>
      <c r="F93" s="74"/>
      <c r="G93" s="74"/>
      <c r="H93" s="74"/>
      <c r="I93" s="74"/>
      <c r="J93" s="74"/>
      <c r="K93" s="74"/>
      <c r="L93" s="74"/>
      <c r="M93" s="74"/>
      <c r="N93" s="74"/>
      <c r="O93" s="74"/>
      <c r="P93" s="74"/>
      <c r="Q93" s="74"/>
      <c r="R93" s="74"/>
      <c r="S93" s="74"/>
      <c r="T93" s="74"/>
      <c r="U93" s="74"/>
      <c r="V93" s="74"/>
      <c r="W93" s="74"/>
      <c r="X93" s="74"/>
      <c r="Y93" s="74"/>
      <c r="Z93" s="74"/>
      <c r="AA93" s="74"/>
      <c r="AB93" s="74"/>
      <c r="AC93" s="74"/>
      <c r="AD93" s="74"/>
      <c r="AE93" s="74"/>
      <c r="AF93" s="74"/>
      <c r="AG93" s="74"/>
      <c r="AH93" s="74"/>
      <c r="AI93" s="74"/>
    </row>
    <row r="94" spans="1:35" ht="15">
      <c r="A94" s="78" t="s">
        <v>76</v>
      </c>
      <c r="B94" s="79" t="s">
        <v>77</v>
      </c>
      <c r="C94" s="74"/>
      <c r="D94" s="74"/>
      <c r="E94" s="74"/>
      <c r="F94" s="74"/>
      <c r="G94" s="74"/>
      <c r="H94" s="74"/>
      <c r="I94" s="74"/>
      <c r="J94" s="74"/>
      <c r="K94" s="74"/>
      <c r="L94" s="74"/>
      <c r="M94" s="74"/>
      <c r="N94" s="74"/>
      <c r="O94" s="74"/>
      <c r="P94" s="74"/>
      <c r="Q94" s="74"/>
      <c r="R94" s="74"/>
      <c r="S94" s="74"/>
      <c r="T94" s="74"/>
      <c r="U94" s="74"/>
      <c r="V94" s="74"/>
      <c r="W94" s="74"/>
      <c r="X94" s="74"/>
      <c r="Y94" s="74"/>
      <c r="Z94" s="74"/>
      <c r="AA94" s="74"/>
      <c r="AB94" s="74"/>
      <c r="AC94" s="74"/>
      <c r="AD94" s="74"/>
      <c r="AE94" s="74"/>
      <c r="AF94" s="74"/>
      <c r="AG94" s="74"/>
      <c r="AH94" s="74"/>
      <c r="AI94" s="74"/>
    </row>
    <row r="95" spans="1:35" ht="6" customHeight="1">
      <c r="A95" s="78"/>
      <c r="B95" s="79"/>
      <c r="C95" s="74"/>
      <c r="D95" s="74"/>
      <c r="E95" s="74"/>
      <c r="F95" s="74"/>
      <c r="G95" s="74"/>
      <c r="H95" s="74"/>
      <c r="I95" s="74"/>
      <c r="J95" s="74"/>
      <c r="K95" s="74"/>
      <c r="L95" s="74"/>
      <c r="M95" s="74"/>
      <c r="N95" s="74"/>
      <c r="O95" s="74"/>
      <c r="P95" s="74"/>
      <c r="Q95" s="74"/>
      <c r="R95" s="74"/>
      <c r="S95" s="74"/>
      <c r="T95" s="74"/>
      <c r="U95" s="74"/>
      <c r="V95" s="74"/>
      <c r="W95" s="74"/>
      <c r="X95" s="74"/>
      <c r="Y95" s="74"/>
      <c r="Z95" s="74"/>
      <c r="AA95" s="74"/>
      <c r="AB95" s="74"/>
      <c r="AC95" s="74"/>
      <c r="AD95" s="74"/>
      <c r="AE95" s="74"/>
      <c r="AF95" s="74"/>
      <c r="AG95" s="74"/>
      <c r="AH95" s="74"/>
      <c r="AI95" s="74"/>
    </row>
    <row r="96" spans="1:35" ht="12.75">
      <c r="A96" s="78"/>
      <c r="B96" s="80" t="s">
        <v>78</v>
      </c>
      <c r="C96" s="74"/>
      <c r="D96" s="74"/>
      <c r="E96" s="74"/>
      <c r="F96" s="74" t="s">
        <v>83</v>
      </c>
      <c r="G96" s="74"/>
      <c r="H96" s="74"/>
      <c r="I96" s="74"/>
      <c r="J96" s="74"/>
      <c r="K96" s="74"/>
      <c r="L96" s="74"/>
      <c r="M96" s="74"/>
      <c r="N96" s="74"/>
      <c r="O96" s="74"/>
      <c r="P96" s="74"/>
      <c r="Q96" s="74"/>
      <c r="R96" s="74"/>
      <c r="S96" s="74"/>
      <c r="T96" s="74"/>
      <c r="U96" s="74"/>
      <c r="V96" s="74"/>
      <c r="W96" s="74"/>
      <c r="X96" s="74"/>
      <c r="Y96" s="74"/>
      <c r="Z96" s="74"/>
      <c r="AA96" s="74"/>
      <c r="AB96" s="74"/>
      <c r="AC96" s="74"/>
      <c r="AD96" s="74"/>
      <c r="AE96" s="74"/>
      <c r="AF96" s="74"/>
      <c r="AG96" s="74"/>
      <c r="AH96" s="74"/>
      <c r="AI96" s="74"/>
    </row>
    <row r="97" spans="1:35" ht="6" customHeight="1">
      <c r="A97" s="78"/>
      <c r="B97" s="80"/>
      <c r="C97" s="74"/>
      <c r="D97" s="74"/>
      <c r="E97" s="74"/>
      <c r="F97" s="74"/>
      <c r="G97" s="74"/>
      <c r="H97" s="74"/>
      <c r="I97" s="74"/>
      <c r="J97" s="74"/>
      <c r="K97" s="74"/>
      <c r="L97" s="74"/>
      <c r="M97" s="74"/>
      <c r="N97" s="74"/>
      <c r="O97" s="74"/>
      <c r="P97" s="74"/>
      <c r="Q97" s="74"/>
      <c r="R97" s="74"/>
      <c r="S97" s="74"/>
      <c r="T97" s="74"/>
      <c r="U97" s="74"/>
      <c r="V97" s="74"/>
      <c r="W97" s="74"/>
      <c r="X97" s="74"/>
      <c r="Y97" s="74"/>
      <c r="Z97" s="74"/>
      <c r="AA97" s="74"/>
      <c r="AB97" s="74"/>
      <c r="AC97" s="74"/>
      <c r="AD97" s="74"/>
      <c r="AE97" s="74"/>
      <c r="AF97" s="74"/>
      <c r="AG97" s="74"/>
      <c r="AH97" s="74"/>
      <c r="AI97" s="74"/>
    </row>
    <row r="98" spans="1:36" ht="15">
      <c r="A98" s="78"/>
      <c r="B98" s="80"/>
      <c r="C98" s="74"/>
      <c r="D98" s="74"/>
      <c r="E98" s="74"/>
      <c r="F98" s="185"/>
      <c r="G98" s="74"/>
      <c r="H98" s="79" t="s">
        <v>84</v>
      </c>
      <c r="I98" s="74"/>
      <c r="J98" s="74"/>
      <c r="K98" s="74"/>
      <c r="L98" s="74"/>
      <c r="M98" s="74"/>
      <c r="N98" s="74"/>
      <c r="O98" s="74"/>
      <c r="P98" s="247"/>
      <c r="Q98" s="248"/>
      <c r="R98" s="248"/>
      <c r="S98" s="249"/>
      <c r="T98" s="74"/>
      <c r="U98" s="82" t="s">
        <v>2</v>
      </c>
      <c r="V98" s="74"/>
      <c r="W98" s="238"/>
      <c r="X98" s="239"/>
      <c r="Y98" s="239"/>
      <c r="Z98" s="241"/>
      <c r="AA98" s="74"/>
      <c r="AB98" s="74" t="s">
        <v>52</v>
      </c>
      <c r="AC98" s="74"/>
      <c r="AD98" s="74"/>
      <c r="AE98" s="74"/>
      <c r="AF98" s="74"/>
      <c r="AG98" s="74"/>
      <c r="AH98" s="189">
        <f>COUNTA(F98)+COUNTA(F101)+COUNTA(F104)</f>
        <v>0</v>
      </c>
      <c r="AI98" s="74"/>
      <c r="AJ98" s="175" t="str">
        <f>IF(AH98=0,"SCEGLIERE OPZIONE",IF(AH98&gt;1,"ERRORE: SCELTA MULTIPLA",IF(AND(COUNTA(F98)=0,(COUNTA(P98)+COUNTA(W98))&gt;0),"ERRORE: NON INSERIRE DATI EMAS",IF(AND(COUNTA(F98),(COUNTA(P98)+COUNTA(W98))&lt;2),"INSERIRE VALORI",""))))</f>
        <v>SCEGLIERE OPZIONE</v>
      </c>
    </row>
    <row r="99" spans="1:35" ht="15">
      <c r="A99" s="78"/>
      <c r="B99" s="83"/>
      <c r="C99" s="83"/>
      <c r="D99" s="74"/>
      <c r="E99" s="74"/>
      <c r="F99" s="74"/>
      <c r="G99" s="74"/>
      <c r="H99" s="84" t="s">
        <v>81</v>
      </c>
      <c r="I99" s="74"/>
      <c r="J99" s="74"/>
      <c r="K99" s="74"/>
      <c r="L99" s="74"/>
      <c r="M99" s="74"/>
      <c r="N99" s="74"/>
      <c r="O99" s="74"/>
      <c r="P99" s="74"/>
      <c r="Q99" s="74"/>
      <c r="R99" s="74"/>
      <c r="S99" s="74"/>
      <c r="T99" s="74"/>
      <c r="U99" s="74"/>
      <c r="V99" s="74"/>
      <c r="W99" s="74"/>
      <c r="X99" s="74"/>
      <c r="Y99" s="74"/>
      <c r="Z99" s="74"/>
      <c r="AA99" s="74"/>
      <c r="AB99" s="74"/>
      <c r="AC99" s="74"/>
      <c r="AD99" s="74"/>
      <c r="AE99" s="74"/>
      <c r="AF99" s="74"/>
      <c r="AG99" s="74"/>
      <c r="AH99" s="74"/>
      <c r="AI99" s="74"/>
    </row>
    <row r="100" spans="1:35" ht="6" customHeight="1">
      <c r="A100" s="78"/>
      <c r="B100" s="85"/>
      <c r="C100" s="74"/>
      <c r="D100" s="74"/>
      <c r="E100" s="74"/>
      <c r="F100" s="74"/>
      <c r="G100" s="74"/>
      <c r="H100" s="74"/>
      <c r="I100" s="74"/>
      <c r="J100" s="74"/>
      <c r="K100" s="74"/>
      <c r="L100" s="74"/>
      <c r="M100" s="74"/>
      <c r="N100" s="74"/>
      <c r="O100" s="74"/>
      <c r="P100" s="74"/>
      <c r="Q100" s="74"/>
      <c r="R100" s="74"/>
      <c r="S100" s="74"/>
      <c r="T100" s="74"/>
      <c r="U100" s="74"/>
      <c r="V100" s="74"/>
      <c r="W100" s="74"/>
      <c r="X100" s="74"/>
      <c r="Y100" s="74"/>
      <c r="Z100" s="74"/>
      <c r="AA100" s="74"/>
      <c r="AB100" s="74"/>
      <c r="AC100" s="74"/>
      <c r="AD100" s="74"/>
      <c r="AE100" s="74"/>
      <c r="AF100" s="74"/>
      <c r="AG100" s="74"/>
      <c r="AH100" s="74"/>
      <c r="AI100" s="74"/>
    </row>
    <row r="101" spans="1:36" ht="15">
      <c r="A101" s="78"/>
      <c r="B101" s="85"/>
      <c r="C101" s="74"/>
      <c r="D101" s="74"/>
      <c r="E101" s="74"/>
      <c r="F101" s="185"/>
      <c r="G101" s="74"/>
      <c r="H101" s="79" t="s">
        <v>85</v>
      </c>
      <c r="I101" s="74"/>
      <c r="J101" s="74"/>
      <c r="K101" s="74"/>
      <c r="L101" s="74"/>
      <c r="M101" s="74"/>
      <c r="N101" s="74"/>
      <c r="O101" s="74"/>
      <c r="P101" s="247"/>
      <c r="Q101" s="248"/>
      <c r="R101" s="248"/>
      <c r="S101" s="249"/>
      <c r="T101" s="74"/>
      <c r="U101" s="82" t="s">
        <v>2</v>
      </c>
      <c r="V101" s="74"/>
      <c r="W101" s="238"/>
      <c r="X101" s="239"/>
      <c r="Y101" s="239"/>
      <c r="Z101" s="241"/>
      <c r="AA101" s="74"/>
      <c r="AB101" s="74" t="s">
        <v>52</v>
      </c>
      <c r="AC101" s="74"/>
      <c r="AD101" s="74"/>
      <c r="AE101" s="74"/>
      <c r="AF101" s="74"/>
      <c r="AG101" s="74"/>
      <c r="AH101" s="74"/>
      <c r="AI101" s="74"/>
      <c r="AJ101" s="175">
        <f>IF(AJ98&lt;&gt;"","",IF(AND(COUNTA(F101)=1,(COUNTA(P101)+COUNTA(W101))&lt;2),"INSERIRE VALORI",IF(AND(COUNTA(F101)=0,(COUNTA(P101)+COUNTA(W101))&gt;0),"ERRORE: NON INSERIRE DATI ISO14001","")))</f>
      </c>
    </row>
    <row r="102" spans="1:35" ht="15" customHeight="1">
      <c r="A102" s="78"/>
      <c r="B102" s="74"/>
      <c r="C102" s="74"/>
      <c r="D102" s="74"/>
      <c r="E102" s="74"/>
      <c r="F102" s="74"/>
      <c r="G102" s="74"/>
      <c r="H102" s="84" t="s">
        <v>82</v>
      </c>
      <c r="I102" s="74"/>
      <c r="J102" s="74"/>
      <c r="K102" s="74"/>
      <c r="L102" s="74"/>
      <c r="M102" s="74"/>
      <c r="N102" s="74"/>
      <c r="O102" s="74"/>
      <c r="P102" s="74"/>
      <c r="Q102" s="74"/>
      <c r="R102" s="74"/>
      <c r="S102" s="74"/>
      <c r="T102" s="74"/>
      <c r="U102" s="74"/>
      <c r="V102" s="74"/>
      <c r="W102" s="74"/>
      <c r="X102" s="74"/>
      <c r="Y102" s="74"/>
      <c r="Z102" s="74"/>
      <c r="AA102" s="74"/>
      <c r="AB102" s="74"/>
      <c r="AC102" s="74"/>
      <c r="AD102" s="74"/>
      <c r="AE102" s="74"/>
      <c r="AF102" s="74"/>
      <c r="AG102" s="74"/>
      <c r="AH102" s="74"/>
      <c r="AI102" s="74"/>
    </row>
    <row r="103" spans="1:35" ht="6" customHeight="1">
      <c r="A103" s="78"/>
      <c r="B103" s="85"/>
      <c r="C103" s="74"/>
      <c r="D103" s="74"/>
      <c r="E103" s="74"/>
      <c r="F103" s="74"/>
      <c r="G103" s="74"/>
      <c r="H103" s="74"/>
      <c r="I103" s="74"/>
      <c r="J103" s="74"/>
      <c r="K103" s="74"/>
      <c r="L103" s="74"/>
      <c r="M103" s="74"/>
      <c r="N103" s="74"/>
      <c r="O103" s="74"/>
      <c r="P103" s="74"/>
      <c r="Q103" s="74"/>
      <c r="R103" s="74"/>
      <c r="S103" s="74"/>
      <c r="T103" s="74"/>
      <c r="U103" s="74"/>
      <c r="V103" s="74"/>
      <c r="W103" s="74"/>
      <c r="X103" s="74"/>
      <c r="Y103" s="74"/>
      <c r="Z103" s="74"/>
      <c r="AA103" s="74"/>
      <c r="AB103" s="74"/>
      <c r="AC103" s="74"/>
      <c r="AD103" s="74"/>
      <c r="AE103" s="74"/>
      <c r="AF103" s="74"/>
      <c r="AG103" s="74"/>
      <c r="AH103" s="74"/>
      <c r="AI103" s="74"/>
    </row>
    <row r="104" spans="1:35" ht="15">
      <c r="A104" s="78"/>
      <c r="B104" s="85"/>
      <c r="C104" s="85"/>
      <c r="D104" s="74"/>
      <c r="E104" s="74"/>
      <c r="F104" s="185"/>
      <c r="G104" s="74"/>
      <c r="H104" s="79" t="s">
        <v>88</v>
      </c>
      <c r="I104" s="74"/>
      <c r="J104" s="74"/>
      <c r="K104" s="74"/>
      <c r="L104" s="74"/>
      <c r="M104" s="74"/>
      <c r="N104" s="74"/>
      <c r="O104" s="74"/>
      <c r="P104" s="74"/>
      <c r="Q104" s="74"/>
      <c r="R104" s="74"/>
      <c r="S104" s="74"/>
      <c r="T104" s="74"/>
      <c r="U104" s="74"/>
      <c r="V104" s="74"/>
      <c r="W104" s="74"/>
      <c r="X104" s="74"/>
      <c r="Y104" s="74"/>
      <c r="Z104" s="74"/>
      <c r="AA104" s="74"/>
      <c r="AB104" s="74"/>
      <c r="AC104" s="74"/>
      <c r="AD104" s="74"/>
      <c r="AE104" s="74"/>
      <c r="AF104" s="74"/>
      <c r="AG104" s="74"/>
      <c r="AH104" s="74"/>
      <c r="AI104" s="74"/>
    </row>
    <row r="105" spans="1:35" ht="24.75" customHeight="1">
      <c r="A105" s="78"/>
      <c r="B105" s="74"/>
      <c r="C105" s="74"/>
      <c r="D105" s="74"/>
      <c r="E105" s="74"/>
      <c r="F105" s="74"/>
      <c r="G105" s="85"/>
      <c r="H105" s="74"/>
      <c r="I105" s="74"/>
      <c r="J105" s="74"/>
      <c r="K105" s="74"/>
      <c r="L105" s="74"/>
      <c r="M105" s="74"/>
      <c r="N105" s="74"/>
      <c r="O105" s="74"/>
      <c r="P105" s="74"/>
      <c r="Q105" s="74"/>
      <c r="R105" s="74"/>
      <c r="S105" s="74"/>
      <c r="T105" s="74"/>
      <c r="U105" s="74"/>
      <c r="V105" s="74"/>
      <c r="W105" s="74"/>
      <c r="X105" s="74"/>
      <c r="Y105" s="74"/>
      <c r="Z105" s="74"/>
      <c r="AA105" s="74"/>
      <c r="AB105" s="74"/>
      <c r="AC105" s="74"/>
      <c r="AD105" s="74"/>
      <c r="AE105" s="74"/>
      <c r="AF105" s="74"/>
      <c r="AG105" s="74"/>
      <c r="AH105" s="74"/>
      <c r="AI105" s="74"/>
    </row>
    <row r="106" spans="1:36" ht="15">
      <c r="A106" s="73"/>
      <c r="B106" s="80" t="s">
        <v>86</v>
      </c>
      <c r="C106" s="74"/>
      <c r="D106" s="74"/>
      <c r="E106" s="74"/>
      <c r="F106" s="79" t="s">
        <v>79</v>
      </c>
      <c r="G106" s="74"/>
      <c r="H106" s="74"/>
      <c r="I106" s="74"/>
      <c r="J106" s="74"/>
      <c r="K106" s="74"/>
      <c r="L106" s="74"/>
      <c r="M106" s="74"/>
      <c r="N106" s="74"/>
      <c r="O106" s="74"/>
      <c r="P106" s="74"/>
      <c r="Q106" s="74"/>
      <c r="R106" s="74"/>
      <c r="S106" s="242"/>
      <c r="T106" s="243"/>
      <c r="U106" s="243"/>
      <c r="V106" s="243"/>
      <c r="W106" s="243"/>
      <c r="X106" s="244"/>
      <c r="Y106" s="86"/>
      <c r="Z106" s="86"/>
      <c r="AA106" s="87"/>
      <c r="AB106" s="74"/>
      <c r="AC106" s="74"/>
      <c r="AD106" s="74"/>
      <c r="AE106" s="74"/>
      <c r="AF106" s="74"/>
      <c r="AG106" s="74"/>
      <c r="AH106" s="74"/>
      <c r="AI106" s="74"/>
      <c r="AJ106" s="175" t="str">
        <f>IF(COUNTA(S106)=1,"","INSERIRE VALORI")</f>
        <v>INSERIRE VALORI</v>
      </c>
    </row>
    <row r="107" spans="1:35" ht="18.75" customHeight="1">
      <c r="A107" s="79"/>
      <c r="B107" s="74"/>
      <c r="C107" s="74"/>
      <c r="D107" s="74"/>
      <c r="E107" s="74"/>
      <c r="F107" s="79" t="s">
        <v>136</v>
      </c>
      <c r="G107" s="74"/>
      <c r="H107" s="74"/>
      <c r="I107" s="74"/>
      <c r="J107" s="74"/>
      <c r="K107" s="74"/>
      <c r="L107" s="74"/>
      <c r="M107" s="74"/>
      <c r="N107" s="74"/>
      <c r="O107" s="74"/>
      <c r="P107" s="74"/>
      <c r="Q107" s="74"/>
      <c r="R107" s="74"/>
      <c r="S107" s="74"/>
      <c r="T107" s="74"/>
      <c r="U107" s="74"/>
      <c r="V107" s="74"/>
      <c r="W107" s="74"/>
      <c r="X107" s="74"/>
      <c r="Y107" s="74"/>
      <c r="Z107" s="74"/>
      <c r="AA107" s="74"/>
      <c r="AB107" s="74"/>
      <c r="AC107" s="74"/>
      <c r="AD107" s="74"/>
      <c r="AE107" s="74"/>
      <c r="AF107" s="74"/>
      <c r="AG107" s="74"/>
      <c r="AH107" s="74"/>
      <c r="AI107" s="74"/>
    </row>
    <row r="108" spans="1:36" ht="15.75" customHeight="1">
      <c r="A108" s="81"/>
      <c r="B108" s="80"/>
      <c r="C108" s="74"/>
      <c r="D108" s="74"/>
      <c r="E108" s="74"/>
      <c r="F108" s="129" t="s">
        <v>137</v>
      </c>
      <c r="G108" s="74"/>
      <c r="H108" s="74"/>
      <c r="I108" s="74"/>
      <c r="J108" s="74"/>
      <c r="K108" s="74"/>
      <c r="L108" s="74"/>
      <c r="M108" s="74"/>
      <c r="N108" s="74"/>
      <c r="O108" s="74"/>
      <c r="P108" s="74"/>
      <c r="Q108" s="74"/>
      <c r="R108" s="74"/>
      <c r="S108" s="242"/>
      <c r="T108" s="243"/>
      <c r="U108" s="243"/>
      <c r="V108" s="243"/>
      <c r="W108" s="243"/>
      <c r="X108" s="244"/>
      <c r="Y108" s="86"/>
      <c r="Z108" s="88" t="s">
        <v>80</v>
      </c>
      <c r="AA108" s="74"/>
      <c r="AB108" s="74"/>
      <c r="AC108" s="74"/>
      <c r="AD108" s="74"/>
      <c r="AE108" s="74"/>
      <c r="AF108" s="74"/>
      <c r="AG108" s="74"/>
      <c r="AH108" s="74"/>
      <c r="AI108" s="74"/>
      <c r="AJ108" s="175" t="str">
        <f>IF(COUNTA(S108)=1,"","INSERIRE VALORI")</f>
        <v>INSERIRE VALORI</v>
      </c>
    </row>
    <row r="109" spans="1:37" ht="15" customHeight="1">
      <c r="A109" s="79"/>
      <c r="B109" s="74"/>
      <c r="C109" s="74"/>
      <c r="D109" s="74"/>
      <c r="E109" s="74"/>
      <c r="F109" s="74" t="s">
        <v>127</v>
      </c>
      <c r="G109" s="74"/>
      <c r="H109" s="74"/>
      <c r="I109" s="74"/>
      <c r="J109" s="74"/>
      <c r="K109" s="74"/>
      <c r="L109" s="74"/>
      <c r="M109" s="74"/>
      <c r="N109" s="245"/>
      <c r="O109" s="246"/>
      <c r="P109" s="74" t="s">
        <v>71</v>
      </c>
      <c r="Q109" s="74"/>
      <c r="R109" s="74"/>
      <c r="S109" s="74"/>
      <c r="T109" s="74"/>
      <c r="U109" s="74"/>
      <c r="V109" s="74"/>
      <c r="W109" s="74"/>
      <c r="X109" s="74" t="s">
        <v>128</v>
      </c>
      <c r="Y109" s="74"/>
      <c r="Z109" s="74"/>
      <c r="AA109" s="74"/>
      <c r="AB109" s="74"/>
      <c r="AC109" s="74"/>
      <c r="AD109" s="74"/>
      <c r="AE109" s="74"/>
      <c r="AF109" s="245"/>
      <c r="AG109" s="246"/>
      <c r="AH109" s="74" t="s">
        <v>129</v>
      </c>
      <c r="AI109" s="74"/>
      <c r="AJ109" s="175">
        <f>IF(AND(COUNTA(F17)=1,COUNTA(N109)+COUNTA(AF109)=0),"INSERIRE VALORI",IF(AND(COUNTA(F17)=0,COUNTA(N109)+COUNTA(AF109)&gt;0),"ERRORE: NON INSERIRE DATI",""))</f>
      </c>
      <c r="AK109" s="191"/>
    </row>
    <row r="110" spans="1:35" ht="15">
      <c r="A110" s="74"/>
      <c r="B110" s="74"/>
      <c r="C110" s="79"/>
      <c r="D110" s="74"/>
      <c r="E110" s="74"/>
      <c r="F110" s="79" t="s">
        <v>87</v>
      </c>
      <c r="G110" s="74"/>
      <c r="H110" s="74"/>
      <c r="I110" s="74"/>
      <c r="J110" s="74"/>
      <c r="K110" s="74"/>
      <c r="L110" s="74"/>
      <c r="M110" s="74"/>
      <c r="N110" s="74"/>
      <c r="O110" s="74"/>
      <c r="P110" s="74"/>
      <c r="Q110" s="74"/>
      <c r="R110" s="74"/>
      <c r="S110" s="74"/>
      <c r="T110" s="74"/>
      <c r="U110" s="74"/>
      <c r="V110" s="74"/>
      <c r="W110" s="74"/>
      <c r="X110" s="74"/>
      <c r="Y110" s="74"/>
      <c r="Z110" s="74"/>
      <c r="AA110" s="74"/>
      <c r="AB110" s="74"/>
      <c r="AC110" s="74"/>
      <c r="AD110" s="74"/>
      <c r="AE110" s="74"/>
      <c r="AF110" s="74"/>
      <c r="AG110" s="74"/>
      <c r="AH110" s="74"/>
      <c r="AI110" s="74"/>
    </row>
    <row r="111" spans="1:35" ht="17.25" customHeight="1">
      <c r="A111" s="79"/>
      <c r="B111" s="74"/>
      <c r="C111" s="74"/>
      <c r="D111" s="74"/>
      <c r="E111" s="74"/>
      <c r="F111" s="79"/>
      <c r="G111" s="79"/>
      <c r="H111" s="79"/>
      <c r="I111" s="79"/>
      <c r="J111" s="74"/>
      <c r="K111" s="74"/>
      <c r="L111" s="74"/>
      <c r="M111" s="74"/>
      <c r="N111" s="74"/>
      <c r="O111" s="74"/>
      <c r="P111" s="74"/>
      <c r="Q111" s="74"/>
      <c r="R111" s="74"/>
      <c r="S111" s="74"/>
      <c r="T111" s="74"/>
      <c r="U111" s="74"/>
      <c r="V111" s="74"/>
      <c r="W111" s="74"/>
      <c r="X111" s="74"/>
      <c r="Y111" s="74"/>
      <c r="Z111" s="74"/>
      <c r="AA111" s="74"/>
      <c r="AB111" s="74"/>
      <c r="AC111" s="74"/>
      <c r="AD111" s="74"/>
      <c r="AE111" s="74"/>
      <c r="AF111" s="74"/>
      <c r="AG111" s="74"/>
      <c r="AH111" s="74"/>
      <c r="AI111" s="74"/>
    </row>
    <row r="112" spans="1:36" ht="15">
      <c r="A112" s="81"/>
      <c r="B112" s="74"/>
      <c r="C112" s="79"/>
      <c r="D112" s="74"/>
      <c r="E112" s="74"/>
      <c r="F112" s="74"/>
      <c r="G112" s="74"/>
      <c r="H112" s="74"/>
      <c r="I112" s="74"/>
      <c r="J112" s="74"/>
      <c r="K112" s="185"/>
      <c r="L112" s="74"/>
      <c r="M112" s="79" t="s">
        <v>35</v>
      </c>
      <c r="N112" s="74"/>
      <c r="O112" s="74"/>
      <c r="P112" s="74"/>
      <c r="Q112" s="185"/>
      <c r="R112" s="74"/>
      <c r="S112" s="79" t="s">
        <v>36</v>
      </c>
      <c r="T112" s="74"/>
      <c r="U112" s="74"/>
      <c r="V112" s="74"/>
      <c r="W112" s="74"/>
      <c r="X112" s="74"/>
      <c r="Y112" s="74"/>
      <c r="Z112" s="74"/>
      <c r="AA112" s="74"/>
      <c r="AB112" s="74"/>
      <c r="AC112" s="74"/>
      <c r="AD112" s="74"/>
      <c r="AE112" s="74"/>
      <c r="AF112" s="74"/>
      <c r="AG112" s="74"/>
      <c r="AH112" s="119">
        <f>COUNTA(K112,Q112)</f>
        <v>0</v>
      </c>
      <c r="AI112" s="119">
        <f>IF(Q112&lt;&gt;"",1,0)</f>
        <v>0</v>
      </c>
      <c r="AJ112" s="175" t="str">
        <f>IF(AH112=0,"SCEGLIERE OPZIONE",IF(AH112=2,"ERRORE: SCELTA MULTIPLA",""))</f>
        <v>SCEGLIERE OPZIONE</v>
      </c>
    </row>
    <row r="113" spans="1:35" ht="72" customHeight="1" thickBot="1">
      <c r="A113" s="89"/>
      <c r="B113" s="89"/>
      <c r="C113" s="89"/>
      <c r="D113" s="90"/>
      <c r="E113" s="89"/>
      <c r="F113" s="89"/>
      <c r="G113" s="89"/>
      <c r="H113" s="89"/>
      <c r="I113" s="89"/>
      <c r="J113" s="89"/>
      <c r="K113" s="89"/>
      <c r="L113" s="89"/>
      <c r="M113" s="89"/>
      <c r="N113" s="89"/>
      <c r="O113" s="89"/>
      <c r="P113" s="89"/>
      <c r="Q113" s="89"/>
      <c r="R113" s="89"/>
      <c r="S113" s="89"/>
      <c r="T113" s="89"/>
      <c r="U113" s="89"/>
      <c r="V113" s="89"/>
      <c r="W113" s="89"/>
      <c r="X113" s="89"/>
      <c r="Y113" s="89"/>
      <c r="Z113" s="89"/>
      <c r="AA113" s="89"/>
      <c r="AB113" s="89"/>
      <c r="AC113" s="89"/>
      <c r="AD113" s="89"/>
      <c r="AE113" s="89"/>
      <c r="AF113" s="89"/>
      <c r="AG113" s="89"/>
      <c r="AH113" s="89"/>
      <c r="AI113" s="89"/>
    </row>
    <row r="114" spans="1:35" ht="38.25" customHeight="1">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row>
    <row r="115" spans="1:35" ht="14.25">
      <c r="A115" s="91">
        <v>5</v>
      </c>
      <c r="B115" s="91" t="s">
        <v>89</v>
      </c>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118"/>
    </row>
    <row r="116" spans="1:35" ht="27" customHeight="1">
      <c r="A116" s="92"/>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118"/>
    </row>
    <row r="117" spans="1:35" ht="12.75">
      <c r="A117" s="93" t="s">
        <v>91</v>
      </c>
      <c r="B117" s="38" t="s">
        <v>90</v>
      </c>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118"/>
    </row>
    <row r="118" spans="1:35" ht="6" customHeight="1">
      <c r="A118" s="94"/>
      <c r="B118" s="94"/>
      <c r="C118" s="94"/>
      <c r="D118" s="94"/>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118"/>
    </row>
    <row r="119" spans="1:36" ht="15">
      <c r="A119" s="94"/>
      <c r="B119" s="94"/>
      <c r="C119" s="94"/>
      <c r="D119" s="94"/>
      <c r="E119" s="38"/>
      <c r="F119" s="38"/>
      <c r="G119" s="38"/>
      <c r="H119" s="38"/>
      <c r="I119" s="38"/>
      <c r="J119" s="38"/>
      <c r="K119" s="185"/>
      <c r="L119" s="38"/>
      <c r="M119" s="92" t="s">
        <v>35</v>
      </c>
      <c r="N119" s="38"/>
      <c r="O119" s="38"/>
      <c r="P119" s="38"/>
      <c r="Q119" s="185"/>
      <c r="R119" s="38"/>
      <c r="S119" s="92" t="s">
        <v>36</v>
      </c>
      <c r="T119" s="38"/>
      <c r="U119" s="38"/>
      <c r="V119" s="38"/>
      <c r="W119" s="38"/>
      <c r="X119" s="38"/>
      <c r="Y119" s="38"/>
      <c r="Z119" s="38"/>
      <c r="AA119" s="38"/>
      <c r="AB119" s="38"/>
      <c r="AC119" s="38"/>
      <c r="AD119" s="38"/>
      <c r="AE119" s="38"/>
      <c r="AF119" s="38"/>
      <c r="AG119" s="38"/>
      <c r="AH119" s="118">
        <f>COUNTA(K119,Q119)</f>
        <v>0</v>
      </c>
      <c r="AI119" s="118">
        <f>IF(Q119&lt;&gt;"",1,0)</f>
        <v>0</v>
      </c>
      <c r="AJ119" s="175" t="str">
        <f>IF(AH119=0,"SCEGLIERE OPZIONE",IF(AH119=2,"ERRORE: SCELTA MULTIPLA",""))</f>
        <v>SCEGLIERE OPZIONE</v>
      </c>
    </row>
    <row r="120" spans="1:35" ht="17.25" customHeight="1">
      <c r="A120" s="95"/>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118"/>
      <c r="AI120" s="118"/>
    </row>
    <row r="121" spans="1:35" ht="15">
      <c r="A121" s="93" t="s">
        <v>92</v>
      </c>
      <c r="B121" s="92" t="s">
        <v>93</v>
      </c>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118"/>
      <c r="AI121" s="118"/>
    </row>
    <row r="122" spans="1:35" ht="11.25" customHeight="1">
      <c r="A122" s="94"/>
      <c r="B122" s="94"/>
      <c r="C122" s="94"/>
      <c r="D122" s="94"/>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118"/>
      <c r="AI122" s="118"/>
    </row>
    <row r="123" spans="1:36" ht="16.5" customHeight="1">
      <c r="A123" s="94"/>
      <c r="B123" s="94"/>
      <c r="C123" s="94"/>
      <c r="D123" s="94"/>
      <c r="E123" s="38"/>
      <c r="F123" s="38"/>
      <c r="G123" s="38"/>
      <c r="H123" s="38"/>
      <c r="I123" s="38"/>
      <c r="J123" s="38"/>
      <c r="K123" s="185"/>
      <c r="L123" s="38"/>
      <c r="M123" s="92" t="s">
        <v>35</v>
      </c>
      <c r="N123" s="38"/>
      <c r="O123" s="38"/>
      <c r="P123" s="38"/>
      <c r="Q123" s="185"/>
      <c r="R123" s="38"/>
      <c r="S123" s="92" t="s">
        <v>36</v>
      </c>
      <c r="T123" s="38"/>
      <c r="U123" s="38"/>
      <c r="V123" s="38"/>
      <c r="W123" s="38"/>
      <c r="X123" s="38"/>
      <c r="Y123" s="38"/>
      <c r="Z123" s="38"/>
      <c r="AA123" s="38"/>
      <c r="AB123" s="38"/>
      <c r="AC123" s="38"/>
      <c r="AD123" s="38"/>
      <c r="AE123" s="38"/>
      <c r="AF123" s="38"/>
      <c r="AG123" s="38"/>
      <c r="AH123" s="118">
        <f>COUNTA(K123,Q123)</f>
        <v>0</v>
      </c>
      <c r="AI123" s="118">
        <f>IF(Q123&lt;&gt;"",1,0)</f>
        <v>0</v>
      </c>
      <c r="AJ123" s="175" t="str">
        <f>IF(AH123=0,"SCEGLIERE OPZIONE",IF(AH123=2,"ERRORE: SCELTA MULTIPLA",""))</f>
        <v>SCEGLIERE OPZIONE</v>
      </c>
    </row>
    <row r="124" spans="1:35" ht="25.5" customHeight="1">
      <c r="A124" s="95"/>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118"/>
      <c r="AI124" s="118"/>
    </row>
    <row r="125" spans="1:35" ht="56.25" customHeight="1">
      <c r="A125" s="93" t="s">
        <v>94</v>
      </c>
      <c r="B125" s="92" t="s">
        <v>95</v>
      </c>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118"/>
      <c r="AI125" s="118"/>
    </row>
    <row r="126" spans="1:35" ht="6" customHeight="1">
      <c r="A126" s="94"/>
      <c r="B126" s="94"/>
      <c r="C126" s="94"/>
      <c r="D126" s="94"/>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118"/>
      <c r="AI126" s="118"/>
    </row>
    <row r="127" spans="1:36" ht="15">
      <c r="A127" s="94"/>
      <c r="B127" s="94"/>
      <c r="C127" s="94"/>
      <c r="D127" s="94"/>
      <c r="E127" s="38"/>
      <c r="F127" s="38"/>
      <c r="G127" s="38"/>
      <c r="H127" s="38"/>
      <c r="I127" s="38"/>
      <c r="J127" s="38"/>
      <c r="K127" s="185"/>
      <c r="L127" s="38"/>
      <c r="M127" s="92" t="s">
        <v>35</v>
      </c>
      <c r="N127" s="38"/>
      <c r="O127" s="38"/>
      <c r="P127" s="38"/>
      <c r="Q127" s="185"/>
      <c r="R127" s="38"/>
      <c r="S127" s="92" t="s">
        <v>36</v>
      </c>
      <c r="T127" s="38"/>
      <c r="U127" s="38"/>
      <c r="V127" s="38"/>
      <c r="W127" s="38"/>
      <c r="X127" s="38"/>
      <c r="Y127" s="38"/>
      <c r="Z127" s="38"/>
      <c r="AA127" s="38"/>
      <c r="AB127" s="38"/>
      <c r="AC127" s="38"/>
      <c r="AD127" s="38"/>
      <c r="AE127" s="38"/>
      <c r="AF127" s="38"/>
      <c r="AG127" s="38"/>
      <c r="AH127" s="118">
        <f>COUNTA(K127,Q127)</f>
        <v>0</v>
      </c>
      <c r="AI127" s="118">
        <f>IF(Q127&lt;&gt;"",1,0)</f>
        <v>0</v>
      </c>
      <c r="AJ127" s="175" t="str">
        <f>IF(AH127=0,"SCEGLIERE OPZIONE",IF(AH127=2,"ERRORE: SCELTA MULTIPLA",""))</f>
        <v>SCEGLIERE OPZIONE</v>
      </c>
    </row>
    <row r="128" spans="1:35" ht="18.75" customHeight="1">
      <c r="A128" s="95"/>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118"/>
      <c r="AI128" s="118"/>
    </row>
    <row r="129" spans="1:35" ht="15">
      <c r="A129" s="93" t="s">
        <v>96</v>
      </c>
      <c r="B129" s="92" t="s">
        <v>97</v>
      </c>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118"/>
      <c r="AI129" s="118"/>
    </row>
    <row r="130" spans="1:35" ht="6" customHeight="1">
      <c r="A130" s="94"/>
      <c r="B130" s="94"/>
      <c r="C130" s="94"/>
      <c r="D130" s="94"/>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118"/>
      <c r="AI130" s="118"/>
    </row>
    <row r="131" spans="1:36" ht="15">
      <c r="A131" s="94"/>
      <c r="B131" s="94"/>
      <c r="C131" s="94"/>
      <c r="D131" s="94"/>
      <c r="E131" s="38"/>
      <c r="F131" s="38"/>
      <c r="G131" s="38"/>
      <c r="H131" s="38"/>
      <c r="I131" s="38"/>
      <c r="J131" s="38"/>
      <c r="K131" s="185"/>
      <c r="L131" s="38"/>
      <c r="M131" s="92" t="s">
        <v>35</v>
      </c>
      <c r="N131" s="38"/>
      <c r="O131" s="38"/>
      <c r="P131" s="38"/>
      <c r="Q131" s="185"/>
      <c r="R131" s="38"/>
      <c r="S131" s="92" t="s">
        <v>36</v>
      </c>
      <c r="T131" s="38"/>
      <c r="U131" s="38"/>
      <c r="V131" s="38"/>
      <c r="W131" s="38"/>
      <c r="X131" s="38"/>
      <c r="Y131" s="38"/>
      <c r="Z131" s="38"/>
      <c r="AA131" s="38"/>
      <c r="AB131" s="38"/>
      <c r="AC131" s="38"/>
      <c r="AD131" s="38"/>
      <c r="AE131" s="38"/>
      <c r="AF131" s="38"/>
      <c r="AG131" s="38"/>
      <c r="AH131" s="118">
        <f>COUNTA(K131,Q131)</f>
        <v>0</v>
      </c>
      <c r="AI131" s="118">
        <f>IF(Q131&lt;&gt;"",1,0)</f>
        <v>0</v>
      </c>
      <c r="AJ131" s="175" t="str">
        <f>IF(AH131=0,"SCEGLIERE OPZIONE",IF(AH131=2,"ERRORE: SCELTA MULTIPLA",""))</f>
        <v>SCEGLIERE OPZIONE</v>
      </c>
    </row>
    <row r="132" spans="1:35" ht="18" customHeight="1">
      <c r="A132" s="95"/>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118"/>
    </row>
    <row r="133" spans="1:35" ht="15" customHeight="1">
      <c r="A133" s="93" t="s">
        <v>98</v>
      </c>
      <c r="B133" s="228" t="s">
        <v>99</v>
      </c>
      <c r="C133" s="228"/>
      <c r="D133" s="228"/>
      <c r="E133" s="228"/>
      <c r="F133" s="228"/>
      <c r="G133" s="228"/>
      <c r="H133" s="228"/>
      <c r="I133" s="228"/>
      <c r="J133" s="228"/>
      <c r="K133" s="228"/>
      <c r="L133" s="228"/>
      <c r="M133" s="228"/>
      <c r="N133" s="228"/>
      <c r="O133" s="228"/>
      <c r="P133" s="228"/>
      <c r="Q133" s="228"/>
      <c r="R133" s="228"/>
      <c r="S133" s="228"/>
      <c r="T133" s="228"/>
      <c r="U133" s="228"/>
      <c r="V133" s="228"/>
      <c r="W133" s="228"/>
      <c r="X133" s="228"/>
      <c r="Y133" s="228"/>
      <c r="Z133" s="228"/>
      <c r="AA133" s="228"/>
      <c r="AB133" s="228"/>
      <c r="AC133" s="228"/>
      <c r="AD133" s="228"/>
      <c r="AE133" s="228"/>
      <c r="AF133" s="228"/>
      <c r="AG133" s="228"/>
      <c r="AH133" s="228"/>
      <c r="AI133" s="118"/>
    </row>
    <row r="134" spans="1:35" ht="15">
      <c r="A134" s="94"/>
      <c r="B134" s="228"/>
      <c r="C134" s="228"/>
      <c r="D134" s="228"/>
      <c r="E134" s="228"/>
      <c r="F134" s="228"/>
      <c r="G134" s="228"/>
      <c r="H134" s="228"/>
      <c r="I134" s="228"/>
      <c r="J134" s="228"/>
      <c r="K134" s="228"/>
      <c r="L134" s="228"/>
      <c r="M134" s="228"/>
      <c r="N134" s="228"/>
      <c r="O134" s="228"/>
      <c r="P134" s="228"/>
      <c r="Q134" s="228"/>
      <c r="R134" s="228"/>
      <c r="S134" s="228"/>
      <c r="T134" s="228"/>
      <c r="U134" s="228"/>
      <c r="V134" s="228"/>
      <c r="W134" s="228"/>
      <c r="X134" s="228"/>
      <c r="Y134" s="228"/>
      <c r="Z134" s="228"/>
      <c r="AA134" s="228"/>
      <c r="AB134" s="228"/>
      <c r="AC134" s="228"/>
      <c r="AD134" s="228"/>
      <c r="AE134" s="228"/>
      <c r="AF134" s="228"/>
      <c r="AG134" s="228"/>
      <c r="AH134" s="228"/>
      <c r="AI134" s="118"/>
    </row>
    <row r="135" spans="1:35" ht="12.75" customHeight="1">
      <c r="A135" s="94"/>
      <c r="B135" s="96"/>
      <c r="C135" s="96"/>
      <c r="D135" s="96"/>
      <c r="E135" s="96"/>
      <c r="F135" s="96"/>
      <c r="G135" s="96"/>
      <c r="H135" s="96"/>
      <c r="I135" s="96"/>
      <c r="J135" s="96"/>
      <c r="K135" s="96"/>
      <c r="L135" s="96"/>
      <c r="M135" s="96"/>
      <c r="N135" s="96"/>
      <c r="O135" s="96"/>
      <c r="P135" s="96"/>
      <c r="Q135" s="96"/>
      <c r="R135" s="96"/>
      <c r="S135" s="96"/>
      <c r="T135" s="96"/>
      <c r="U135" s="96"/>
      <c r="V135" s="96"/>
      <c r="W135" s="96"/>
      <c r="X135" s="96"/>
      <c r="Y135" s="96"/>
      <c r="Z135" s="96"/>
      <c r="AA135" s="96"/>
      <c r="AB135" s="96"/>
      <c r="AC135" s="96"/>
      <c r="AD135" s="96"/>
      <c r="AE135" s="96"/>
      <c r="AF135" s="96"/>
      <c r="AG135" s="96"/>
      <c r="AH135" s="96"/>
      <c r="AI135" s="118"/>
    </row>
    <row r="136" spans="1:36" ht="15">
      <c r="A136" s="94"/>
      <c r="B136" s="94"/>
      <c r="C136" s="94"/>
      <c r="D136" s="94"/>
      <c r="E136" s="38"/>
      <c r="F136" s="38"/>
      <c r="G136" s="38"/>
      <c r="H136" s="38"/>
      <c r="I136" s="38"/>
      <c r="J136" s="38"/>
      <c r="K136" s="185"/>
      <c r="L136" s="38"/>
      <c r="M136" s="92" t="s">
        <v>35</v>
      </c>
      <c r="N136" s="38"/>
      <c r="O136" s="38"/>
      <c r="P136" s="38"/>
      <c r="Q136" s="185"/>
      <c r="R136" s="38"/>
      <c r="S136" s="92" t="s">
        <v>36</v>
      </c>
      <c r="T136" s="38"/>
      <c r="U136" s="38"/>
      <c r="V136" s="38"/>
      <c r="W136" s="38"/>
      <c r="X136" s="38"/>
      <c r="Y136" s="38"/>
      <c r="Z136" s="38"/>
      <c r="AA136" s="38"/>
      <c r="AB136" s="38"/>
      <c r="AC136" s="38"/>
      <c r="AD136" s="38"/>
      <c r="AE136" s="38"/>
      <c r="AF136" s="38"/>
      <c r="AG136" s="38"/>
      <c r="AH136" s="118">
        <f>COUNTA(K136,Q136)</f>
        <v>0</v>
      </c>
      <c r="AI136" s="118">
        <f>IF(Q136&lt;&gt;"",1,0)</f>
        <v>0</v>
      </c>
      <c r="AJ136" s="175" t="str">
        <f>IF(AH136=0,"SCEGLIERE OPZIONE",IF(AH136=2,"ERRORE: SCELTA MULTIPLA",""))</f>
        <v>SCEGLIERE OPZIONE</v>
      </c>
    </row>
    <row r="137" spans="1:35" ht="17.25" customHeight="1">
      <c r="A137" s="95"/>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118"/>
    </row>
    <row r="138" spans="1:35" ht="15" customHeight="1">
      <c r="A138" s="93" t="s">
        <v>100</v>
      </c>
      <c r="B138" s="228" t="s">
        <v>101</v>
      </c>
      <c r="C138" s="228"/>
      <c r="D138" s="228"/>
      <c r="E138" s="228"/>
      <c r="F138" s="228"/>
      <c r="G138" s="228"/>
      <c r="H138" s="228"/>
      <c r="I138" s="228"/>
      <c r="J138" s="228"/>
      <c r="K138" s="228"/>
      <c r="L138" s="228"/>
      <c r="M138" s="228"/>
      <c r="N138" s="228"/>
      <c r="O138" s="228"/>
      <c r="P138" s="228"/>
      <c r="Q138" s="228"/>
      <c r="R138" s="228"/>
      <c r="S138" s="228"/>
      <c r="T138" s="228"/>
      <c r="U138" s="228"/>
      <c r="V138" s="228"/>
      <c r="W138" s="228"/>
      <c r="X138" s="228"/>
      <c r="Y138" s="228"/>
      <c r="Z138" s="228"/>
      <c r="AA138" s="228"/>
      <c r="AB138" s="228"/>
      <c r="AC138" s="228"/>
      <c r="AD138" s="228"/>
      <c r="AE138" s="228"/>
      <c r="AF138" s="228"/>
      <c r="AG138" s="228"/>
      <c r="AH138" s="228"/>
      <c r="AI138" s="118"/>
    </row>
    <row r="139" spans="1:35" ht="15">
      <c r="A139" s="94"/>
      <c r="B139" s="228"/>
      <c r="C139" s="228"/>
      <c r="D139" s="228"/>
      <c r="E139" s="228"/>
      <c r="F139" s="228"/>
      <c r="G139" s="228"/>
      <c r="H139" s="228"/>
      <c r="I139" s="228"/>
      <c r="J139" s="228"/>
      <c r="K139" s="228"/>
      <c r="L139" s="228"/>
      <c r="M139" s="228"/>
      <c r="N139" s="228"/>
      <c r="O139" s="228"/>
      <c r="P139" s="228"/>
      <c r="Q139" s="228"/>
      <c r="R139" s="228"/>
      <c r="S139" s="228"/>
      <c r="T139" s="228"/>
      <c r="U139" s="228"/>
      <c r="V139" s="228"/>
      <c r="W139" s="228"/>
      <c r="X139" s="228"/>
      <c r="Y139" s="228"/>
      <c r="Z139" s="228"/>
      <c r="AA139" s="228"/>
      <c r="AB139" s="228"/>
      <c r="AC139" s="228"/>
      <c r="AD139" s="228"/>
      <c r="AE139" s="228"/>
      <c r="AF139" s="228"/>
      <c r="AG139" s="228"/>
      <c r="AH139" s="228"/>
      <c r="AI139" s="118"/>
    </row>
    <row r="140" spans="1:35" ht="6" customHeight="1">
      <c r="A140" s="94"/>
      <c r="B140" s="96"/>
      <c r="C140" s="96"/>
      <c r="D140" s="96"/>
      <c r="E140" s="96"/>
      <c r="F140" s="96"/>
      <c r="G140" s="96"/>
      <c r="H140" s="96"/>
      <c r="I140" s="96"/>
      <c r="J140" s="96"/>
      <c r="K140" s="96"/>
      <c r="L140" s="96"/>
      <c r="M140" s="96"/>
      <c r="N140" s="96"/>
      <c r="O140" s="96"/>
      <c r="P140" s="96"/>
      <c r="Q140" s="96"/>
      <c r="R140" s="96"/>
      <c r="S140" s="96"/>
      <c r="T140" s="96"/>
      <c r="U140" s="96"/>
      <c r="V140" s="96"/>
      <c r="W140" s="96"/>
      <c r="X140" s="96"/>
      <c r="Y140" s="96"/>
      <c r="Z140" s="96"/>
      <c r="AA140" s="96"/>
      <c r="AB140" s="96"/>
      <c r="AC140" s="96"/>
      <c r="AD140" s="96"/>
      <c r="AE140" s="96"/>
      <c r="AF140" s="96"/>
      <c r="AG140" s="96"/>
      <c r="AH140" s="96"/>
      <c r="AI140" s="118"/>
    </row>
    <row r="141" spans="1:36" ht="15">
      <c r="A141" s="94"/>
      <c r="B141" s="94"/>
      <c r="C141" s="94"/>
      <c r="D141" s="94"/>
      <c r="E141" s="38"/>
      <c r="F141" s="38"/>
      <c r="G141" s="38"/>
      <c r="H141" s="38"/>
      <c r="I141" s="38"/>
      <c r="J141" s="38"/>
      <c r="K141" s="185"/>
      <c r="L141" s="38"/>
      <c r="M141" s="92" t="s">
        <v>35</v>
      </c>
      <c r="N141" s="38"/>
      <c r="O141" s="38"/>
      <c r="P141" s="38"/>
      <c r="Q141" s="185"/>
      <c r="R141" s="38"/>
      <c r="S141" s="92" t="s">
        <v>36</v>
      </c>
      <c r="T141" s="38"/>
      <c r="U141" s="38"/>
      <c r="V141" s="38"/>
      <c r="W141" s="38"/>
      <c r="X141" s="38"/>
      <c r="Y141" s="38"/>
      <c r="Z141" s="38"/>
      <c r="AA141" s="38"/>
      <c r="AB141" s="38"/>
      <c r="AC141" s="38"/>
      <c r="AD141" s="38"/>
      <c r="AE141" s="38"/>
      <c r="AF141" s="38"/>
      <c r="AG141" s="38"/>
      <c r="AH141" s="118">
        <f>COUNTA(K141,Q141)</f>
        <v>0</v>
      </c>
      <c r="AI141" s="118">
        <f>IF(Q141&lt;&gt;"",1,0)</f>
        <v>0</v>
      </c>
      <c r="AJ141" s="175" t="str">
        <f>IF(AH141=0,"SCEGLIERE OPZIONE",IF(AH141=2,"ERRORE: SCELTA MULTIPLA",""))</f>
        <v>SCEGLIERE OPZIONE</v>
      </c>
    </row>
    <row r="142" spans="1:35" ht="12.75">
      <c r="A142" s="95"/>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118"/>
    </row>
    <row r="143" spans="1:35" ht="15" customHeight="1">
      <c r="A143" s="93" t="s">
        <v>102</v>
      </c>
      <c r="B143" s="228" t="s">
        <v>103</v>
      </c>
      <c r="C143" s="228"/>
      <c r="D143" s="228"/>
      <c r="E143" s="228"/>
      <c r="F143" s="228"/>
      <c r="G143" s="228"/>
      <c r="H143" s="228"/>
      <c r="I143" s="228"/>
      <c r="J143" s="228"/>
      <c r="K143" s="228"/>
      <c r="L143" s="228"/>
      <c r="M143" s="228"/>
      <c r="N143" s="228"/>
      <c r="O143" s="228"/>
      <c r="P143" s="228"/>
      <c r="Q143" s="228"/>
      <c r="R143" s="228"/>
      <c r="S143" s="228"/>
      <c r="T143" s="228"/>
      <c r="U143" s="228"/>
      <c r="V143" s="228"/>
      <c r="W143" s="228"/>
      <c r="X143" s="228"/>
      <c r="Y143" s="228"/>
      <c r="Z143" s="228"/>
      <c r="AA143" s="228"/>
      <c r="AB143" s="228"/>
      <c r="AC143" s="228"/>
      <c r="AD143" s="228"/>
      <c r="AE143" s="228"/>
      <c r="AF143" s="228"/>
      <c r="AG143" s="228"/>
      <c r="AH143" s="228"/>
      <c r="AI143" s="118"/>
    </row>
    <row r="144" spans="1:35" ht="15">
      <c r="A144" s="94"/>
      <c r="B144" s="228"/>
      <c r="C144" s="228"/>
      <c r="D144" s="228"/>
      <c r="E144" s="228"/>
      <c r="F144" s="228"/>
      <c r="G144" s="228"/>
      <c r="H144" s="228"/>
      <c r="I144" s="228"/>
      <c r="J144" s="228"/>
      <c r="K144" s="228"/>
      <c r="L144" s="228"/>
      <c r="M144" s="228"/>
      <c r="N144" s="228"/>
      <c r="O144" s="228"/>
      <c r="P144" s="228"/>
      <c r="Q144" s="228"/>
      <c r="R144" s="228"/>
      <c r="S144" s="228"/>
      <c r="T144" s="228"/>
      <c r="U144" s="228"/>
      <c r="V144" s="228"/>
      <c r="W144" s="228"/>
      <c r="X144" s="228"/>
      <c r="Y144" s="228"/>
      <c r="Z144" s="228"/>
      <c r="AA144" s="228"/>
      <c r="AB144" s="228"/>
      <c r="AC144" s="228"/>
      <c r="AD144" s="228"/>
      <c r="AE144" s="228"/>
      <c r="AF144" s="228"/>
      <c r="AG144" s="228"/>
      <c r="AH144" s="228"/>
      <c r="AI144" s="118"/>
    </row>
    <row r="145" spans="1:35" ht="6" customHeight="1">
      <c r="A145" s="94"/>
      <c r="B145" s="96"/>
      <c r="C145" s="96"/>
      <c r="D145" s="96"/>
      <c r="E145" s="96"/>
      <c r="F145" s="96"/>
      <c r="G145" s="96"/>
      <c r="H145" s="96"/>
      <c r="I145" s="96"/>
      <c r="J145" s="96"/>
      <c r="K145" s="96"/>
      <c r="L145" s="96"/>
      <c r="M145" s="96"/>
      <c r="N145" s="96"/>
      <c r="O145" s="96"/>
      <c r="P145" s="96"/>
      <c r="Q145" s="96"/>
      <c r="R145" s="96"/>
      <c r="S145" s="96"/>
      <c r="T145" s="96"/>
      <c r="U145" s="96"/>
      <c r="V145" s="96"/>
      <c r="W145" s="96"/>
      <c r="X145" s="96"/>
      <c r="Y145" s="96"/>
      <c r="Z145" s="96"/>
      <c r="AA145" s="96"/>
      <c r="AB145" s="96"/>
      <c r="AC145" s="96"/>
      <c r="AD145" s="96"/>
      <c r="AE145" s="96"/>
      <c r="AF145" s="96"/>
      <c r="AG145" s="96"/>
      <c r="AH145" s="96"/>
      <c r="AI145" s="118"/>
    </row>
    <row r="146" spans="1:36" ht="15">
      <c r="A146" s="94"/>
      <c r="B146" s="94"/>
      <c r="C146" s="94"/>
      <c r="D146" s="94"/>
      <c r="E146" s="38"/>
      <c r="F146" s="38"/>
      <c r="G146" s="38"/>
      <c r="H146" s="38"/>
      <c r="I146" s="38"/>
      <c r="J146" s="38"/>
      <c r="K146" s="185"/>
      <c r="L146" s="38"/>
      <c r="M146" s="92" t="s">
        <v>35</v>
      </c>
      <c r="N146" s="38"/>
      <c r="O146" s="38"/>
      <c r="P146" s="38"/>
      <c r="Q146" s="185"/>
      <c r="R146" s="38"/>
      <c r="S146" s="92" t="s">
        <v>36</v>
      </c>
      <c r="T146" s="38"/>
      <c r="U146" s="38"/>
      <c r="V146" s="38"/>
      <c r="W146" s="38"/>
      <c r="X146" s="38"/>
      <c r="Y146" s="38"/>
      <c r="Z146" s="38"/>
      <c r="AA146" s="38"/>
      <c r="AB146" s="38"/>
      <c r="AC146" s="38"/>
      <c r="AD146" s="38"/>
      <c r="AE146" s="38"/>
      <c r="AF146" s="38"/>
      <c r="AG146" s="38"/>
      <c r="AH146" s="118">
        <f>COUNTA(K146,Q146)</f>
        <v>0</v>
      </c>
      <c r="AI146" s="118">
        <f>IF(Q146&lt;&gt;"",1,0)</f>
        <v>0</v>
      </c>
      <c r="AJ146" s="175" t="str">
        <f>IF(AH146=0,"SCEGLIERE OPZIONE",IF(AH146=2,"ERRORE: SCELTA MULTIPLA",""))</f>
        <v>SCEGLIERE OPZIONE</v>
      </c>
    </row>
    <row r="147" spans="1:35" ht="19.5" customHeight="1">
      <c r="A147" s="95"/>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118"/>
    </row>
    <row r="148" spans="1:35" ht="15">
      <c r="A148" s="93" t="s">
        <v>104</v>
      </c>
      <c r="B148" s="92" t="s">
        <v>105</v>
      </c>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118"/>
    </row>
    <row r="149" spans="1:35" ht="6" customHeight="1">
      <c r="A149" s="94"/>
      <c r="B149" s="94"/>
      <c r="C149" s="94"/>
      <c r="D149" s="94"/>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118"/>
    </row>
    <row r="150" spans="1:36" ht="15">
      <c r="A150" s="94"/>
      <c r="B150" s="94"/>
      <c r="C150" s="94"/>
      <c r="D150" s="94"/>
      <c r="E150" s="38"/>
      <c r="F150" s="38"/>
      <c r="G150" s="38"/>
      <c r="H150" s="38"/>
      <c r="I150" s="38"/>
      <c r="J150" s="38"/>
      <c r="K150" s="185"/>
      <c r="L150" s="38"/>
      <c r="M150" s="92" t="s">
        <v>35</v>
      </c>
      <c r="N150" s="38"/>
      <c r="O150" s="38"/>
      <c r="P150" s="38"/>
      <c r="Q150" s="185"/>
      <c r="R150" s="38"/>
      <c r="S150" s="92" t="s">
        <v>36</v>
      </c>
      <c r="T150" s="38"/>
      <c r="U150" s="38"/>
      <c r="V150" s="38"/>
      <c r="W150" s="38"/>
      <c r="X150" s="38"/>
      <c r="Y150" s="38"/>
      <c r="Z150" s="38"/>
      <c r="AA150" s="38"/>
      <c r="AB150" s="38"/>
      <c r="AC150" s="38"/>
      <c r="AD150" s="38"/>
      <c r="AE150" s="38"/>
      <c r="AF150" s="38"/>
      <c r="AG150" s="38"/>
      <c r="AH150" s="118">
        <f>COUNTA(K150,Q150)</f>
        <v>0</v>
      </c>
      <c r="AI150" s="118">
        <f>IF(Q150&lt;&gt;"",1,0)</f>
        <v>0</v>
      </c>
      <c r="AJ150" s="175" t="str">
        <f>IF(AH150=0,"SCEGLIERE OPZIONE",IF(AH150=2,"ERRORE: SCELTA MULTIPLA",""))</f>
        <v>SCEGLIERE OPZIONE</v>
      </c>
    </row>
    <row r="151" spans="1:35" ht="19.5" customHeight="1">
      <c r="A151" s="95"/>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118"/>
      <c r="AI151" s="118"/>
    </row>
    <row r="152" spans="1:35" ht="15">
      <c r="A152" s="93" t="s">
        <v>106</v>
      </c>
      <c r="B152" s="92" t="s">
        <v>107</v>
      </c>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118"/>
      <c r="AI152" s="118"/>
    </row>
    <row r="153" spans="1:35" ht="6" customHeight="1">
      <c r="A153" s="94"/>
      <c r="B153" s="94"/>
      <c r="C153" s="94"/>
      <c r="D153" s="94"/>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118"/>
      <c r="AI153" s="118"/>
    </row>
    <row r="154" spans="1:36" ht="15">
      <c r="A154" s="94"/>
      <c r="B154" s="94"/>
      <c r="C154" s="94"/>
      <c r="D154" s="94"/>
      <c r="E154" s="38"/>
      <c r="F154" s="38"/>
      <c r="G154" s="38"/>
      <c r="H154" s="38"/>
      <c r="I154" s="38"/>
      <c r="J154" s="38"/>
      <c r="K154" s="185"/>
      <c r="L154" s="38"/>
      <c r="M154" s="92" t="s">
        <v>35</v>
      </c>
      <c r="N154" s="38"/>
      <c r="O154" s="38"/>
      <c r="P154" s="38"/>
      <c r="Q154" s="185"/>
      <c r="R154" s="38"/>
      <c r="S154" s="92" t="s">
        <v>36</v>
      </c>
      <c r="T154" s="38"/>
      <c r="U154" s="38"/>
      <c r="V154" s="38"/>
      <c r="W154" s="38"/>
      <c r="X154" s="38"/>
      <c r="Y154" s="38"/>
      <c r="Z154" s="38"/>
      <c r="AA154" s="38"/>
      <c r="AB154" s="38"/>
      <c r="AC154" s="38"/>
      <c r="AD154" s="38"/>
      <c r="AE154" s="38"/>
      <c r="AF154" s="38"/>
      <c r="AG154" s="38"/>
      <c r="AH154" s="118">
        <f>COUNTA(K154,Q154)</f>
        <v>0</v>
      </c>
      <c r="AI154" s="118">
        <f>IF(Q154&lt;&gt;"",1,0)</f>
        <v>0</v>
      </c>
      <c r="AJ154" s="175" t="str">
        <f>IF(AH154=0,"SCEGLIERE OPZIONE",IF(AH154=2,"ERRORE: SCELTA MULTIPLA",""))</f>
        <v>SCEGLIERE OPZIONE</v>
      </c>
    </row>
    <row r="155" spans="1:35" ht="22.5" customHeight="1">
      <c r="A155" s="94"/>
      <c r="B155" s="94"/>
      <c r="C155" s="94"/>
      <c r="D155" s="94"/>
      <c r="E155" s="38"/>
      <c r="F155" s="38"/>
      <c r="G155" s="38"/>
      <c r="H155" s="38"/>
      <c r="I155" s="38"/>
      <c r="J155" s="38"/>
      <c r="K155" s="97"/>
      <c r="L155" s="38"/>
      <c r="M155" s="92"/>
      <c r="N155" s="38"/>
      <c r="O155" s="38"/>
      <c r="P155" s="38"/>
      <c r="Q155" s="97"/>
      <c r="R155" s="38"/>
      <c r="S155" s="92"/>
      <c r="T155" s="38"/>
      <c r="U155" s="38"/>
      <c r="V155" s="38"/>
      <c r="W155" s="38"/>
      <c r="X155" s="38"/>
      <c r="Y155" s="38"/>
      <c r="Z155" s="38"/>
      <c r="AA155" s="38"/>
      <c r="AB155" s="38"/>
      <c r="AC155" s="38"/>
      <c r="AD155" s="38"/>
      <c r="AE155" s="38"/>
      <c r="AF155" s="38"/>
      <c r="AG155" s="38"/>
      <c r="AH155" s="38"/>
      <c r="AI155" s="118"/>
    </row>
    <row r="156" spans="1:35" ht="15">
      <c r="A156" s="93" t="s">
        <v>108</v>
      </c>
      <c r="B156" s="92" t="s">
        <v>109</v>
      </c>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118"/>
    </row>
    <row r="157" spans="1:35" ht="12" customHeight="1">
      <c r="A157" s="94"/>
      <c r="B157" s="94"/>
      <c r="C157" s="94"/>
      <c r="D157" s="94"/>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118"/>
    </row>
    <row r="158" spans="1:36" ht="15">
      <c r="A158" s="94"/>
      <c r="B158" s="94"/>
      <c r="C158" s="94"/>
      <c r="D158" s="94"/>
      <c r="E158" s="38"/>
      <c r="F158" s="38"/>
      <c r="G158" s="38"/>
      <c r="H158" s="38"/>
      <c r="I158" s="38"/>
      <c r="J158" s="38"/>
      <c r="K158" s="185"/>
      <c r="L158" s="38"/>
      <c r="M158" s="92" t="s">
        <v>35</v>
      </c>
      <c r="N158" s="38"/>
      <c r="O158" s="38"/>
      <c r="P158" s="38"/>
      <c r="Q158" s="185"/>
      <c r="R158" s="38"/>
      <c r="S158" s="92" t="s">
        <v>36</v>
      </c>
      <c r="T158" s="38"/>
      <c r="U158" s="38"/>
      <c r="V158" s="38"/>
      <c r="W158" s="38"/>
      <c r="X158" s="38"/>
      <c r="Y158" s="38"/>
      <c r="Z158" s="38"/>
      <c r="AA158" s="38"/>
      <c r="AB158" s="38"/>
      <c r="AC158" s="38"/>
      <c r="AD158" s="38"/>
      <c r="AE158" s="38"/>
      <c r="AF158" s="38"/>
      <c r="AG158" s="38"/>
      <c r="AH158" s="118">
        <f>COUNTA(K158,Q158)</f>
        <v>0</v>
      </c>
      <c r="AI158" s="118">
        <f>IF(Q158&lt;&gt;"",1,0)</f>
        <v>0</v>
      </c>
      <c r="AJ158" s="175" t="str">
        <f>IF(AH158=0,"SCEGLIERE OPZIONE",IF(AH158=2,"ERRORE: SCELTA MULTIPLA",""))</f>
        <v>SCEGLIERE OPZIONE</v>
      </c>
    </row>
    <row r="159" spans="1:35" ht="12.75">
      <c r="A159" s="95"/>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118"/>
      <c r="AI159" s="118"/>
    </row>
    <row r="160" spans="1:35" ht="15">
      <c r="A160" s="93" t="s">
        <v>110</v>
      </c>
      <c r="B160" s="92" t="s">
        <v>111</v>
      </c>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118"/>
      <c r="AI160" s="118"/>
    </row>
    <row r="161" spans="1:35" ht="6" customHeight="1">
      <c r="A161" s="94"/>
      <c r="B161" s="94"/>
      <c r="C161" s="94"/>
      <c r="D161" s="94"/>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118"/>
      <c r="AI161" s="118"/>
    </row>
    <row r="162" spans="1:36" ht="15">
      <c r="A162" s="94"/>
      <c r="B162" s="94"/>
      <c r="C162" s="94"/>
      <c r="D162" s="94"/>
      <c r="E162" s="38"/>
      <c r="F162" s="38"/>
      <c r="G162" s="38"/>
      <c r="H162" s="38"/>
      <c r="I162" s="38"/>
      <c r="J162" s="38"/>
      <c r="K162" s="185"/>
      <c r="L162" s="38"/>
      <c r="M162" s="92" t="s">
        <v>35</v>
      </c>
      <c r="N162" s="38"/>
      <c r="O162" s="38"/>
      <c r="P162" s="38"/>
      <c r="Q162" s="185"/>
      <c r="R162" s="38"/>
      <c r="S162" s="92" t="s">
        <v>36</v>
      </c>
      <c r="T162" s="38"/>
      <c r="U162" s="38"/>
      <c r="V162" s="38"/>
      <c r="W162" s="38"/>
      <c r="X162" s="38"/>
      <c r="Y162" s="38"/>
      <c r="Z162" s="38"/>
      <c r="AA162" s="38"/>
      <c r="AB162" s="38"/>
      <c r="AC162" s="38"/>
      <c r="AD162" s="38"/>
      <c r="AE162" s="38"/>
      <c r="AF162" s="38"/>
      <c r="AG162" s="38"/>
      <c r="AH162" s="118">
        <f>COUNTA(K162,Q162)</f>
        <v>0</v>
      </c>
      <c r="AI162" s="118">
        <f>IF(Q162&lt;&gt;"",1,0)</f>
        <v>0</v>
      </c>
      <c r="AJ162" s="175" t="str">
        <f>IF(AH162=0,"SCEGLIERE OPZIONE",IF(AH162=2,"ERRORE: SCELTA MULTIPLA",""))</f>
        <v>SCEGLIERE OPZIONE</v>
      </c>
    </row>
    <row r="163" spans="1:35" ht="21.75" customHeight="1">
      <c r="A163" s="95"/>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118"/>
      <c r="AI163" s="118"/>
    </row>
    <row r="164" spans="1:35" ht="15">
      <c r="A164" s="93" t="s">
        <v>112</v>
      </c>
      <c r="B164" s="92" t="s">
        <v>113</v>
      </c>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118"/>
      <c r="AI164" s="118"/>
    </row>
    <row r="165" spans="1:35" ht="8.25" customHeight="1">
      <c r="A165" s="94"/>
      <c r="B165" s="94"/>
      <c r="C165" s="94"/>
      <c r="D165" s="94"/>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118"/>
      <c r="AI165" s="118"/>
    </row>
    <row r="166" spans="1:36" ht="15">
      <c r="A166" s="94"/>
      <c r="B166" s="94"/>
      <c r="C166" s="94"/>
      <c r="D166" s="94"/>
      <c r="E166" s="38"/>
      <c r="F166" s="38"/>
      <c r="G166" s="38"/>
      <c r="H166" s="38"/>
      <c r="I166" s="38"/>
      <c r="J166" s="38"/>
      <c r="K166" s="185"/>
      <c r="L166" s="38"/>
      <c r="M166" s="92" t="s">
        <v>35</v>
      </c>
      <c r="N166" s="38"/>
      <c r="O166" s="38"/>
      <c r="P166" s="38"/>
      <c r="Q166" s="185"/>
      <c r="R166" s="38"/>
      <c r="S166" s="92" t="s">
        <v>36</v>
      </c>
      <c r="T166" s="38"/>
      <c r="U166" s="38"/>
      <c r="V166" s="38"/>
      <c r="W166" s="38"/>
      <c r="X166" s="38"/>
      <c r="Y166" s="38"/>
      <c r="Z166" s="38"/>
      <c r="AA166" s="38"/>
      <c r="AB166" s="38"/>
      <c r="AC166" s="38"/>
      <c r="AD166" s="38"/>
      <c r="AE166" s="38"/>
      <c r="AF166" s="38"/>
      <c r="AG166" s="38"/>
      <c r="AH166" s="118">
        <f>COUNTA(K166,Q166)</f>
        <v>0</v>
      </c>
      <c r="AI166" s="118">
        <f>IF(Q166&lt;&gt;"",1,0)</f>
        <v>0</v>
      </c>
      <c r="AJ166" s="175" t="str">
        <f>IF(AH166=0,"SCEGLIERE OPZIONE",IF(AH166=2,"ERRORE: SCELTA MULTIPLA",""))</f>
        <v>SCEGLIERE OPZIONE</v>
      </c>
    </row>
    <row r="167" spans="1:35" ht="18" customHeight="1">
      <c r="A167" s="95"/>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118"/>
      <c r="AI167" s="118"/>
    </row>
    <row r="168" spans="1:35" ht="15">
      <c r="A168" s="93" t="s">
        <v>116</v>
      </c>
      <c r="B168" s="92" t="s">
        <v>115</v>
      </c>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118"/>
      <c r="AI168" s="118"/>
    </row>
    <row r="169" spans="1:35" ht="8.25" customHeight="1">
      <c r="A169" s="94"/>
      <c r="B169" s="94"/>
      <c r="C169" s="94"/>
      <c r="D169" s="94"/>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118"/>
      <c r="AI169" s="118"/>
    </row>
    <row r="170" spans="1:36" ht="15">
      <c r="A170" s="94"/>
      <c r="B170" s="94"/>
      <c r="C170" s="94"/>
      <c r="D170" s="94"/>
      <c r="E170" s="38"/>
      <c r="F170" s="38"/>
      <c r="G170" s="38"/>
      <c r="H170" s="38"/>
      <c r="I170" s="38"/>
      <c r="J170" s="38"/>
      <c r="K170" s="185"/>
      <c r="L170" s="38"/>
      <c r="M170" s="92" t="s">
        <v>35</v>
      </c>
      <c r="N170" s="38"/>
      <c r="O170" s="38"/>
      <c r="P170" s="38"/>
      <c r="Q170" s="185"/>
      <c r="R170" s="38"/>
      <c r="S170" s="92" t="s">
        <v>36</v>
      </c>
      <c r="T170" s="38"/>
      <c r="U170" s="38"/>
      <c r="V170" s="38"/>
      <c r="W170" s="38"/>
      <c r="X170" s="38"/>
      <c r="Y170" s="38"/>
      <c r="Z170" s="38"/>
      <c r="AA170" s="38"/>
      <c r="AB170" s="38"/>
      <c r="AC170" s="38"/>
      <c r="AD170" s="38"/>
      <c r="AE170" s="38"/>
      <c r="AF170" s="38"/>
      <c r="AG170" s="38"/>
      <c r="AH170" s="118">
        <f>COUNTA(K170,Q170)</f>
        <v>0</v>
      </c>
      <c r="AI170" s="118">
        <f>IF(Q170&lt;&gt;"",1,0)</f>
        <v>0</v>
      </c>
      <c r="AJ170" s="175" t="str">
        <f>IF(AH170=0,"SCEGLIERE OPZIONE",IF(AH170=2,"ERRORE: SCELTA MULTIPLA",""))</f>
        <v>SCEGLIERE OPZIONE</v>
      </c>
    </row>
    <row r="171" spans="1:35" ht="20.25" customHeight="1">
      <c r="A171" s="95"/>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118"/>
      <c r="AI171" s="118"/>
    </row>
    <row r="172" spans="1:35" ht="18" customHeight="1">
      <c r="A172" s="93" t="s">
        <v>114</v>
      </c>
      <c r="B172" s="92" t="s">
        <v>117</v>
      </c>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118"/>
      <c r="AI172" s="118"/>
    </row>
    <row r="173" spans="1:35" ht="18" customHeight="1">
      <c r="A173" s="94"/>
      <c r="B173" s="94"/>
      <c r="C173" s="94"/>
      <c r="D173" s="94"/>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118"/>
      <c r="AI173" s="118"/>
    </row>
    <row r="174" spans="1:36" ht="15" customHeight="1">
      <c r="A174" s="94"/>
      <c r="B174" s="94"/>
      <c r="C174" s="94"/>
      <c r="D174" s="94"/>
      <c r="E174" s="38"/>
      <c r="F174" s="38"/>
      <c r="G174" s="38"/>
      <c r="H174" s="38"/>
      <c r="I174" s="38"/>
      <c r="J174" s="38"/>
      <c r="K174" s="185"/>
      <c r="L174" s="38"/>
      <c r="M174" s="92" t="s">
        <v>35</v>
      </c>
      <c r="N174" s="38"/>
      <c r="O174" s="38"/>
      <c r="P174" s="38"/>
      <c r="Q174" s="185"/>
      <c r="R174" s="38"/>
      <c r="S174" s="92" t="s">
        <v>36</v>
      </c>
      <c r="T174" s="38"/>
      <c r="U174" s="38"/>
      <c r="V174" s="38"/>
      <c r="W174" s="38"/>
      <c r="X174" s="38"/>
      <c r="Y174" s="38"/>
      <c r="Z174" s="38"/>
      <c r="AA174" s="38"/>
      <c r="AB174" s="38"/>
      <c r="AC174" s="38"/>
      <c r="AD174" s="38"/>
      <c r="AE174" s="38"/>
      <c r="AF174" s="38"/>
      <c r="AG174" s="38"/>
      <c r="AH174" s="118">
        <f>COUNTA(K174,Q174)</f>
        <v>0</v>
      </c>
      <c r="AI174" s="118">
        <f>IF(Q174&lt;&gt;"",1,0)</f>
        <v>0</v>
      </c>
      <c r="AJ174" s="175" t="str">
        <f>IF(AH174=0,"SCEGLIERE OPZIONE",IF(AH174=2,"ERRORE: SCELTA MULTIPLA",""))</f>
        <v>SCEGLIERE OPZIONE</v>
      </c>
    </row>
    <row r="175" spans="1:35" ht="62.25" customHeight="1" thickBot="1">
      <c r="A175" s="98"/>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c r="AD175" s="99"/>
      <c r="AE175" s="99"/>
      <c r="AF175" s="99"/>
      <c r="AG175" s="99"/>
      <c r="AH175" s="99"/>
      <c r="AI175" s="99"/>
    </row>
    <row r="176" spans="1:35" ht="12.75">
      <c r="A176" s="112"/>
      <c r="B176" s="113"/>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row>
    <row r="177" spans="1:35" ht="12.75">
      <c r="A177" s="112" t="s">
        <v>124</v>
      </c>
      <c r="B177" s="114" t="s">
        <v>125</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row>
    <row r="178" spans="1:35" ht="12.75">
      <c r="A178" s="112"/>
      <c r="B178" s="113"/>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row>
    <row r="179" spans="1:35" ht="12.75">
      <c r="A179" s="115" t="s">
        <v>130</v>
      </c>
      <c r="B179" s="113" t="s">
        <v>131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row>
    <row r="180" spans="1:35" ht="6" customHeight="1">
      <c r="A180" s="113"/>
      <c r="B180" s="113"/>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7"/>
    </row>
    <row r="181" spans="1:36" ht="12.75">
      <c r="A181" s="113"/>
      <c r="B181" s="113"/>
      <c r="C181" s="113"/>
      <c r="D181" s="113"/>
      <c r="E181" s="113"/>
      <c r="F181" s="113"/>
      <c r="G181" s="113"/>
      <c r="H181" s="113"/>
      <c r="I181" s="113"/>
      <c r="J181" s="113"/>
      <c r="K181" s="185"/>
      <c r="L181" s="113"/>
      <c r="M181" s="113" t="s">
        <v>35</v>
      </c>
      <c r="N181" s="113"/>
      <c r="O181" s="113"/>
      <c r="P181" s="113"/>
      <c r="Q181" s="185"/>
      <c r="R181" s="113"/>
      <c r="S181" s="113" t="s">
        <v>36</v>
      </c>
      <c r="T181" s="113"/>
      <c r="U181" s="113"/>
      <c r="V181" s="113"/>
      <c r="W181" s="113"/>
      <c r="X181" s="113"/>
      <c r="Y181" s="113"/>
      <c r="Z181" s="113"/>
      <c r="AA181" s="113"/>
      <c r="AB181" s="113"/>
      <c r="AC181" s="113"/>
      <c r="AD181" s="113"/>
      <c r="AE181" s="113"/>
      <c r="AF181" s="113"/>
      <c r="AG181" s="113"/>
      <c r="AH181" s="174">
        <f>COUNTA(K181,Q181)</f>
        <v>0</v>
      </c>
      <c r="AI181" s="117">
        <f>IF(Q181&lt;&gt;"",1,0)</f>
        <v>0</v>
      </c>
      <c r="AJ181" s="175" t="str">
        <f>IF(AH181=0,"SCEGLIERE OPZIONE",IF(AH181=2,"ERRORE: SCELTA MULTIPLA",""))</f>
        <v>SCEGLIERE OPZIONE</v>
      </c>
    </row>
    <row r="182" spans="1:35" ht="12.75">
      <c r="A182" s="113"/>
      <c r="B182" s="113"/>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83"/>
      <c r="AI182" s="117"/>
    </row>
    <row r="183" spans="1:35" ht="12.75">
      <c r="A183" s="115" t="s">
        <v>132</v>
      </c>
      <c r="B183" s="113" t="s">
        <v>133</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83"/>
      <c r="AI183" s="117"/>
    </row>
    <row r="184" spans="1:35" ht="6" customHeight="1">
      <c r="A184" s="112"/>
      <c r="B184" s="113"/>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83"/>
      <c r="AI184" s="117"/>
    </row>
    <row r="185" spans="1:36" ht="12.75">
      <c r="A185" s="112"/>
      <c r="B185" s="113"/>
      <c r="C185" s="113"/>
      <c r="D185" s="113"/>
      <c r="E185" s="113"/>
      <c r="F185" s="113"/>
      <c r="G185" s="113"/>
      <c r="H185" s="113"/>
      <c r="I185" s="113"/>
      <c r="J185" s="113"/>
      <c r="K185" s="185"/>
      <c r="L185" s="113"/>
      <c r="M185" s="113" t="s">
        <v>35</v>
      </c>
      <c r="N185" s="113"/>
      <c r="O185" s="113"/>
      <c r="P185" s="113"/>
      <c r="Q185" s="185"/>
      <c r="R185" s="113"/>
      <c r="S185" s="113" t="s">
        <v>36</v>
      </c>
      <c r="T185" s="113"/>
      <c r="U185" s="113"/>
      <c r="V185" s="113"/>
      <c r="W185" s="113"/>
      <c r="X185" s="113"/>
      <c r="Y185" s="113"/>
      <c r="Z185" s="113"/>
      <c r="AA185" s="113"/>
      <c r="AB185" s="113"/>
      <c r="AC185" s="113"/>
      <c r="AD185" s="113"/>
      <c r="AE185" s="113"/>
      <c r="AF185" s="113"/>
      <c r="AG185" s="113"/>
      <c r="AH185" s="174">
        <f>COUNTA(K185,Q185)</f>
        <v>0</v>
      </c>
      <c r="AI185" s="117">
        <f>IF(Q185&lt;&gt;"",1,0)</f>
        <v>0</v>
      </c>
      <c r="AJ185" s="175" t="str">
        <f>IF(AH185=0,"SCEGLIERE OPZIONE",IF(AH185=2,"ERRORE: SCELTA MULTIPLA",""))</f>
        <v>SCEGLIERE OPZIONE</v>
      </c>
    </row>
    <row r="186" spans="1:35" ht="45" customHeight="1" thickBot="1">
      <c r="A186" s="42"/>
      <c r="B186" s="43"/>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c r="AA186" s="43"/>
      <c r="AB186" s="43"/>
      <c r="AC186" s="43"/>
      <c r="AD186" s="43"/>
      <c r="AE186" s="43"/>
      <c r="AF186" s="43"/>
      <c r="AG186" s="43"/>
      <c r="AH186" s="43"/>
      <c r="AI186" s="43"/>
    </row>
    <row r="187" spans="1:35" ht="12.75">
      <c r="A187" s="100"/>
      <c r="B187" s="101"/>
      <c r="C187" s="101"/>
      <c r="D187" s="101"/>
      <c r="E187" s="101"/>
      <c r="F187" s="101"/>
      <c r="G187" s="101"/>
      <c r="H187" s="101"/>
      <c r="I187" s="101"/>
      <c r="J187" s="101"/>
      <c r="K187" s="101"/>
      <c r="L187" s="101"/>
      <c r="M187" s="101"/>
      <c r="N187" s="101"/>
      <c r="O187" s="101"/>
      <c r="P187" s="101"/>
      <c r="Q187" s="101"/>
      <c r="R187" s="101"/>
      <c r="S187" s="101"/>
      <c r="T187" s="101"/>
      <c r="U187" s="101"/>
      <c r="V187" s="101"/>
      <c r="W187" s="101"/>
      <c r="X187" s="101"/>
      <c r="Y187" s="101"/>
      <c r="Z187" s="101"/>
      <c r="AA187" s="101"/>
      <c r="AB187" s="101"/>
      <c r="AC187" s="101"/>
      <c r="AD187" s="101"/>
      <c r="AE187" s="101"/>
      <c r="AF187" s="101"/>
      <c r="AG187" s="101"/>
      <c r="AH187" s="101"/>
      <c r="AI187" s="101"/>
    </row>
    <row r="188" spans="1:35" ht="12.75">
      <c r="A188" s="100" t="s">
        <v>118</v>
      </c>
      <c r="B188" s="101"/>
      <c r="C188" s="101"/>
      <c r="D188" s="101"/>
      <c r="E188" s="101"/>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row>
    <row r="189" spans="1:35" ht="30.75" customHeight="1">
      <c r="A189" s="100"/>
      <c r="B189" s="101"/>
      <c r="C189" s="101"/>
      <c r="D189" s="101"/>
      <c r="E189" s="101"/>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row>
    <row r="190" spans="1:35" ht="12.75">
      <c r="A190" s="100"/>
      <c r="B190" s="229"/>
      <c r="C190" s="230"/>
      <c r="D190" s="230"/>
      <c r="E190" s="230"/>
      <c r="F190" s="230"/>
      <c r="G190" s="230"/>
      <c r="H190" s="230"/>
      <c r="I190" s="230"/>
      <c r="J190" s="230"/>
      <c r="K190" s="230"/>
      <c r="L190" s="230"/>
      <c r="M190" s="230"/>
      <c r="N190" s="230"/>
      <c r="O190" s="230"/>
      <c r="P190" s="230"/>
      <c r="Q190" s="230"/>
      <c r="R190" s="230"/>
      <c r="S190" s="230"/>
      <c r="T190" s="230"/>
      <c r="U190" s="230"/>
      <c r="V190" s="230"/>
      <c r="W190" s="230"/>
      <c r="X190" s="230"/>
      <c r="Y190" s="230"/>
      <c r="Z190" s="230"/>
      <c r="AA190" s="230"/>
      <c r="AB190" s="230"/>
      <c r="AC190" s="230"/>
      <c r="AD190" s="230"/>
      <c r="AE190" s="230"/>
      <c r="AF190" s="230"/>
      <c r="AG190" s="230"/>
      <c r="AH190" s="231"/>
      <c r="AI190" s="101"/>
    </row>
    <row r="191" spans="1:35" ht="12.75">
      <c r="A191" s="100"/>
      <c r="B191" s="232"/>
      <c r="C191" s="233"/>
      <c r="D191" s="233"/>
      <c r="E191" s="233"/>
      <c r="F191" s="233"/>
      <c r="G191" s="233"/>
      <c r="H191" s="233"/>
      <c r="I191" s="233"/>
      <c r="J191" s="233"/>
      <c r="K191" s="233"/>
      <c r="L191" s="233"/>
      <c r="M191" s="233"/>
      <c r="N191" s="233"/>
      <c r="O191" s="233"/>
      <c r="P191" s="233"/>
      <c r="Q191" s="233"/>
      <c r="R191" s="233"/>
      <c r="S191" s="233"/>
      <c r="T191" s="233"/>
      <c r="U191" s="233"/>
      <c r="V191" s="233"/>
      <c r="W191" s="233"/>
      <c r="X191" s="233"/>
      <c r="Y191" s="233"/>
      <c r="Z191" s="233"/>
      <c r="AA191" s="233"/>
      <c r="AB191" s="233"/>
      <c r="AC191" s="233"/>
      <c r="AD191" s="233"/>
      <c r="AE191" s="233"/>
      <c r="AF191" s="233"/>
      <c r="AG191" s="233"/>
      <c r="AH191" s="234"/>
      <c r="AI191" s="101"/>
    </row>
    <row r="192" spans="1:35" ht="12.75">
      <c r="A192" s="100"/>
      <c r="B192" s="232"/>
      <c r="C192" s="233"/>
      <c r="D192" s="233"/>
      <c r="E192" s="233"/>
      <c r="F192" s="233"/>
      <c r="G192" s="233"/>
      <c r="H192" s="233"/>
      <c r="I192" s="233"/>
      <c r="J192" s="233"/>
      <c r="K192" s="233"/>
      <c r="L192" s="233"/>
      <c r="M192" s="233"/>
      <c r="N192" s="233"/>
      <c r="O192" s="233"/>
      <c r="P192" s="233"/>
      <c r="Q192" s="233"/>
      <c r="R192" s="233"/>
      <c r="S192" s="233"/>
      <c r="T192" s="233"/>
      <c r="U192" s="233"/>
      <c r="V192" s="233"/>
      <c r="W192" s="233"/>
      <c r="X192" s="233"/>
      <c r="Y192" s="233"/>
      <c r="Z192" s="233"/>
      <c r="AA192" s="233"/>
      <c r="AB192" s="233"/>
      <c r="AC192" s="233"/>
      <c r="AD192" s="233"/>
      <c r="AE192" s="233"/>
      <c r="AF192" s="233"/>
      <c r="AG192" s="233"/>
      <c r="AH192" s="234"/>
      <c r="AI192" s="101"/>
    </row>
    <row r="193" spans="1:35" ht="12.75">
      <c r="A193" s="100"/>
      <c r="B193" s="232"/>
      <c r="C193" s="233"/>
      <c r="D193" s="233"/>
      <c r="E193" s="233"/>
      <c r="F193" s="233"/>
      <c r="G193" s="233"/>
      <c r="H193" s="233"/>
      <c r="I193" s="233"/>
      <c r="J193" s="233"/>
      <c r="K193" s="233"/>
      <c r="L193" s="233"/>
      <c r="M193" s="233"/>
      <c r="N193" s="233"/>
      <c r="O193" s="233"/>
      <c r="P193" s="233"/>
      <c r="Q193" s="233"/>
      <c r="R193" s="233"/>
      <c r="S193" s="233"/>
      <c r="T193" s="233"/>
      <c r="U193" s="233"/>
      <c r="V193" s="233"/>
      <c r="W193" s="233"/>
      <c r="X193" s="233"/>
      <c r="Y193" s="233"/>
      <c r="Z193" s="233"/>
      <c r="AA193" s="233"/>
      <c r="AB193" s="233"/>
      <c r="AC193" s="233"/>
      <c r="AD193" s="233"/>
      <c r="AE193" s="233"/>
      <c r="AF193" s="233"/>
      <c r="AG193" s="233"/>
      <c r="AH193" s="234"/>
      <c r="AI193" s="101"/>
    </row>
    <row r="194" spans="1:35" ht="12.75">
      <c r="A194" s="100"/>
      <c r="B194" s="232"/>
      <c r="C194" s="233"/>
      <c r="D194" s="233"/>
      <c r="E194" s="233"/>
      <c r="F194" s="233"/>
      <c r="G194" s="233"/>
      <c r="H194" s="233"/>
      <c r="I194" s="233"/>
      <c r="J194" s="233"/>
      <c r="K194" s="233"/>
      <c r="L194" s="233"/>
      <c r="M194" s="233"/>
      <c r="N194" s="233"/>
      <c r="O194" s="233"/>
      <c r="P194" s="233"/>
      <c r="Q194" s="233"/>
      <c r="R194" s="233"/>
      <c r="S194" s="233"/>
      <c r="T194" s="233"/>
      <c r="U194" s="233"/>
      <c r="V194" s="233"/>
      <c r="W194" s="233"/>
      <c r="X194" s="233"/>
      <c r="Y194" s="233"/>
      <c r="Z194" s="233"/>
      <c r="AA194" s="233"/>
      <c r="AB194" s="233"/>
      <c r="AC194" s="233"/>
      <c r="AD194" s="233"/>
      <c r="AE194" s="233"/>
      <c r="AF194" s="233"/>
      <c r="AG194" s="233"/>
      <c r="AH194" s="234"/>
      <c r="AI194" s="101"/>
    </row>
    <row r="195" spans="1:35" ht="12.75">
      <c r="A195" s="100"/>
      <c r="B195" s="232"/>
      <c r="C195" s="233"/>
      <c r="D195" s="233"/>
      <c r="E195" s="233"/>
      <c r="F195" s="233"/>
      <c r="G195" s="233"/>
      <c r="H195" s="233"/>
      <c r="I195" s="233"/>
      <c r="J195" s="233"/>
      <c r="K195" s="233"/>
      <c r="L195" s="233"/>
      <c r="M195" s="233"/>
      <c r="N195" s="233"/>
      <c r="O195" s="233"/>
      <c r="P195" s="233"/>
      <c r="Q195" s="233"/>
      <c r="R195" s="233"/>
      <c r="S195" s="233"/>
      <c r="T195" s="233"/>
      <c r="U195" s="233"/>
      <c r="V195" s="233"/>
      <c r="W195" s="233"/>
      <c r="X195" s="233"/>
      <c r="Y195" s="233"/>
      <c r="Z195" s="233"/>
      <c r="AA195" s="233"/>
      <c r="AB195" s="233"/>
      <c r="AC195" s="233"/>
      <c r="AD195" s="233"/>
      <c r="AE195" s="233"/>
      <c r="AF195" s="233"/>
      <c r="AG195" s="233"/>
      <c r="AH195" s="234"/>
      <c r="AI195" s="101"/>
    </row>
    <row r="196" spans="1:35" ht="230.25" customHeight="1">
      <c r="A196" s="100"/>
      <c r="B196" s="235"/>
      <c r="C196" s="236"/>
      <c r="D196" s="236"/>
      <c r="E196" s="236"/>
      <c r="F196" s="236"/>
      <c r="G196" s="236"/>
      <c r="H196" s="236"/>
      <c r="I196" s="236"/>
      <c r="J196" s="236"/>
      <c r="K196" s="236"/>
      <c r="L196" s="236"/>
      <c r="M196" s="236"/>
      <c r="N196" s="236"/>
      <c r="O196" s="236"/>
      <c r="P196" s="236"/>
      <c r="Q196" s="236"/>
      <c r="R196" s="236"/>
      <c r="S196" s="236"/>
      <c r="T196" s="236"/>
      <c r="U196" s="236"/>
      <c r="V196" s="236"/>
      <c r="W196" s="236"/>
      <c r="X196" s="236"/>
      <c r="Y196" s="236"/>
      <c r="Z196" s="236"/>
      <c r="AA196" s="236"/>
      <c r="AB196" s="236"/>
      <c r="AC196" s="236"/>
      <c r="AD196" s="236"/>
      <c r="AE196" s="236"/>
      <c r="AF196" s="236"/>
      <c r="AG196" s="236"/>
      <c r="AH196" s="237"/>
      <c r="AI196" s="101"/>
    </row>
    <row r="197" spans="1:35" ht="12.75">
      <c r="A197" s="100"/>
      <c r="B197" s="101"/>
      <c r="C197" s="101"/>
      <c r="D197" s="101"/>
      <c r="E197" s="101"/>
      <c r="F197" s="101"/>
      <c r="G197" s="101"/>
      <c r="H197" s="101"/>
      <c r="I197" s="101"/>
      <c r="J197" s="101"/>
      <c r="K197" s="101"/>
      <c r="L197" s="101"/>
      <c r="M197" s="101"/>
      <c r="N197" s="101"/>
      <c r="O197" s="101"/>
      <c r="P197" s="101"/>
      <c r="Q197" s="101"/>
      <c r="R197" s="101"/>
      <c r="S197" s="101"/>
      <c r="T197" s="101"/>
      <c r="U197" s="101"/>
      <c r="V197" s="101"/>
      <c r="W197" s="101"/>
      <c r="X197" s="101"/>
      <c r="Y197" s="101"/>
      <c r="Z197" s="101"/>
      <c r="AA197" s="101"/>
      <c r="AB197" s="101"/>
      <c r="AC197" s="101"/>
      <c r="AD197" s="101"/>
      <c r="AE197" s="101"/>
      <c r="AF197" s="101"/>
      <c r="AG197" s="101"/>
      <c r="AH197" s="101"/>
      <c r="AI197" s="101"/>
    </row>
    <row r="198" spans="1:35" ht="12.75">
      <c r="A198" s="100"/>
      <c r="B198" s="101"/>
      <c r="C198" s="101"/>
      <c r="D198" s="101"/>
      <c r="E198" s="101"/>
      <c r="F198" s="101"/>
      <c r="G198" s="101"/>
      <c r="H198" s="101"/>
      <c r="I198" s="101"/>
      <c r="J198" s="101"/>
      <c r="K198" s="101"/>
      <c r="L198" s="101"/>
      <c r="M198" s="101"/>
      <c r="N198" s="101"/>
      <c r="O198" s="101"/>
      <c r="P198" s="101"/>
      <c r="Q198" s="101"/>
      <c r="R198" s="101"/>
      <c r="S198" s="101"/>
      <c r="T198" s="101"/>
      <c r="U198" s="101"/>
      <c r="V198" s="101"/>
      <c r="W198" s="101"/>
      <c r="X198" s="101"/>
      <c r="Y198" s="101"/>
      <c r="Z198" s="101"/>
      <c r="AA198" s="101"/>
      <c r="AB198" s="101"/>
      <c r="AC198" s="101"/>
      <c r="AD198" s="101"/>
      <c r="AE198" s="101"/>
      <c r="AF198" s="101"/>
      <c r="AG198" s="101"/>
      <c r="AH198" s="101"/>
      <c r="AI198" s="101"/>
    </row>
    <row r="199" spans="1:35" ht="12.75">
      <c r="A199" s="116">
        <f>SUM(AI185,AI181,AI174,AI170,AI166,AI162,AI158,AI154,AI150,AI146,AI141,AI136,AI131,AI127,AI123,AI119,AI112,AI92,AI86,AI69,AI67,AI61,AI40)</f>
        <v>0</v>
      </c>
      <c r="B199" s="101" t="str">
        <f>IF(A199&gt;0,"LA POLIZZA NON PUO' ESSERE ACCETTATA!","LA POLIZZA PUO' ESSERE ACCETTATA!")</f>
        <v>LA POLIZZA PUO' ESSERE ACCETTATA!</v>
      </c>
      <c r="C199" s="101"/>
      <c r="D199" s="101"/>
      <c r="E199" s="101"/>
      <c r="F199" s="101"/>
      <c r="G199" s="101"/>
      <c r="H199" s="101"/>
      <c r="I199" s="101"/>
      <c r="J199" s="101"/>
      <c r="K199" s="101"/>
      <c r="L199" s="101"/>
      <c r="M199" s="101"/>
      <c r="N199" s="101"/>
      <c r="O199" s="101"/>
      <c r="P199" s="101"/>
      <c r="Q199" s="101"/>
      <c r="R199" s="101"/>
      <c r="S199" s="101"/>
      <c r="T199" s="101">
        <f>IF((AI181+AI185)&gt;0,"CHIEDERE LA VERIFICA DEI POTERI DI FIRMA!","")</f>
      </c>
      <c r="U199" s="101"/>
      <c r="V199" s="101"/>
      <c r="W199" s="101"/>
      <c r="X199" s="101"/>
      <c r="Y199" s="101"/>
      <c r="Z199" s="101"/>
      <c r="AA199" s="101"/>
      <c r="AB199" s="101"/>
      <c r="AC199" s="101"/>
      <c r="AD199" s="101"/>
      <c r="AE199" s="101"/>
      <c r="AF199" s="101"/>
      <c r="AG199" s="101"/>
      <c r="AH199" s="101"/>
      <c r="AI199" s="101"/>
    </row>
    <row r="200" spans="1:54" s="218" customFormat="1" ht="24" customHeight="1">
      <c r="A200" s="214"/>
      <c r="B200" s="215" t="str">
        <f>IF(OR(COUNTIF(AJ4:AJ185,"=INS*")&gt;0,COUNTIF(AJ4:AJ185,"=SCE*")&gt;0),"ATTENZIONE: LISTA INCOMPLETA - NON FIRMARE","")</f>
        <v>ATTENZIONE: LISTA INCOMPLETA - NON FIRMARE</v>
      </c>
      <c r="C200" s="215"/>
      <c r="D200" s="215"/>
      <c r="E200" s="215"/>
      <c r="F200" s="215"/>
      <c r="G200" s="215"/>
      <c r="H200" s="215"/>
      <c r="I200" s="215"/>
      <c r="J200" s="215"/>
      <c r="K200" s="215"/>
      <c r="L200" s="215"/>
      <c r="M200" s="215"/>
      <c r="N200" s="215"/>
      <c r="O200" s="215"/>
      <c r="P200" s="215"/>
      <c r="Q200" s="215"/>
      <c r="R200" s="215"/>
      <c r="S200" s="215"/>
      <c r="T200" s="215"/>
      <c r="U200" s="215"/>
      <c r="V200" s="215"/>
      <c r="W200" s="215"/>
      <c r="X200" s="215"/>
      <c r="Y200" s="215"/>
      <c r="Z200" s="215"/>
      <c r="AA200" s="215"/>
      <c r="AB200" s="215"/>
      <c r="AC200" s="215"/>
      <c r="AD200" s="215"/>
      <c r="AE200" s="215"/>
      <c r="AF200" s="215"/>
      <c r="AG200" s="215"/>
      <c r="AH200" s="215"/>
      <c r="AI200" s="215"/>
      <c r="AJ200" s="216"/>
      <c r="AK200" s="217"/>
      <c r="AL200" s="217"/>
      <c r="AM200" s="217"/>
      <c r="AN200" s="217"/>
      <c r="AO200" s="217"/>
      <c r="AP200" s="217"/>
      <c r="AQ200" s="217"/>
      <c r="AR200" s="217"/>
      <c r="AS200" s="217"/>
      <c r="AT200" s="217"/>
      <c r="AU200" s="217"/>
      <c r="AV200" s="217"/>
      <c r="AW200" s="217"/>
      <c r="AX200" s="217"/>
      <c r="AY200" s="217"/>
      <c r="AZ200" s="217"/>
      <c r="BA200" s="217"/>
      <c r="BB200" s="217"/>
    </row>
    <row r="201" spans="1:36" ht="19.5" customHeight="1">
      <c r="A201" s="100"/>
      <c r="B201" s="102" t="s">
        <v>119</v>
      </c>
      <c r="C201" s="101"/>
      <c r="D201" s="101"/>
      <c r="E201" s="101"/>
      <c r="F201" s="238"/>
      <c r="G201" s="239"/>
      <c r="H201" s="239"/>
      <c r="I201" s="239"/>
      <c r="J201" s="240"/>
      <c r="K201" s="101" t="s">
        <v>52</v>
      </c>
      <c r="L201" s="101"/>
      <c r="M201" s="101"/>
      <c r="N201" s="101"/>
      <c r="O201" s="101"/>
      <c r="P201" s="101"/>
      <c r="Q201" s="101"/>
      <c r="R201" s="101"/>
      <c r="S201" s="102" t="s">
        <v>0</v>
      </c>
      <c r="T201" s="101"/>
      <c r="U201" s="101"/>
      <c r="V201" s="225"/>
      <c r="W201" s="226"/>
      <c r="X201" s="226"/>
      <c r="Y201" s="226"/>
      <c r="Z201" s="226"/>
      <c r="AA201" s="226"/>
      <c r="AB201" s="226"/>
      <c r="AC201" s="226"/>
      <c r="AD201" s="226"/>
      <c r="AE201" s="226"/>
      <c r="AF201" s="226"/>
      <c r="AG201" s="226"/>
      <c r="AH201" s="227"/>
      <c r="AI201" s="101"/>
      <c r="AJ201" s="175" t="str">
        <f>IF((COUNTA(F201)+COUNTA(V201))=2,"","INSERIRE VALORI")</f>
        <v>INSERIRE VALORI</v>
      </c>
    </row>
    <row r="202" spans="1:35" ht="89.25" customHeight="1" thickBot="1">
      <c r="A202" s="121"/>
      <c r="B202" s="122"/>
      <c r="C202" s="122"/>
      <c r="D202" s="122"/>
      <c r="E202" s="122"/>
      <c r="F202" s="122"/>
      <c r="G202" s="122"/>
      <c r="H202" s="122"/>
      <c r="I202" s="122"/>
      <c r="J202" s="122"/>
      <c r="K202" s="122"/>
      <c r="L202" s="122"/>
      <c r="M202" s="122"/>
      <c r="N202" s="122"/>
      <c r="O202" s="122"/>
      <c r="P202" s="122"/>
      <c r="Q202" s="122"/>
      <c r="R202" s="122"/>
      <c r="S202" s="122"/>
      <c r="T202" s="122"/>
      <c r="U202" s="122"/>
      <c r="V202" s="122"/>
      <c r="W202" s="122"/>
      <c r="X202" s="122"/>
      <c r="Y202" s="122"/>
      <c r="Z202" s="122"/>
      <c r="AA202" s="122"/>
      <c r="AB202" s="122"/>
      <c r="AC202" s="122"/>
      <c r="AD202" s="122"/>
      <c r="AE202" s="122"/>
      <c r="AF202" s="122"/>
      <c r="AG202" s="122"/>
      <c r="AH202" s="122"/>
      <c r="AI202" s="122"/>
    </row>
  </sheetData>
  <sheetProtection password="DC36" sheet="1" selectLockedCells="1"/>
  <mergeCells count="35">
    <mergeCell ref="O17:Q17"/>
    <mergeCell ref="U17:X17"/>
    <mergeCell ref="B45:AH47"/>
    <mergeCell ref="A1:AI1"/>
    <mergeCell ref="A2:AI2"/>
    <mergeCell ref="R15:AF15"/>
    <mergeCell ref="U13:X13"/>
    <mergeCell ref="O13:Q13"/>
    <mergeCell ref="Z4:AF4"/>
    <mergeCell ref="U82:X82"/>
    <mergeCell ref="U80:X80"/>
    <mergeCell ref="U78:X78"/>
    <mergeCell ref="U76:X76"/>
    <mergeCell ref="B63:AH65"/>
    <mergeCell ref="B42:AH43"/>
    <mergeCell ref="S106:X106"/>
    <mergeCell ref="N109:O109"/>
    <mergeCell ref="AF109:AG109"/>
    <mergeCell ref="P101:S101"/>
    <mergeCell ref="W101:Z101"/>
    <mergeCell ref="Z6:AD6"/>
    <mergeCell ref="H21:AF21"/>
    <mergeCell ref="H34:AF34"/>
    <mergeCell ref="H9:AF9"/>
    <mergeCell ref="P98:S98"/>
    <mergeCell ref="V201:AH201"/>
    <mergeCell ref="B138:AH139"/>
    <mergeCell ref="B143:AH144"/>
    <mergeCell ref="B190:AH196"/>
    <mergeCell ref="F201:J201"/>
    <mergeCell ref="J69:Z69"/>
    <mergeCell ref="W98:Z98"/>
    <mergeCell ref="B133:AH134"/>
    <mergeCell ref="S108:X108"/>
    <mergeCell ref="U88:X88"/>
  </mergeCells>
  <conditionalFormatting sqref="F109:AH109">
    <cfRule type="expression" priority="1" dxfId="4" stopIfTrue="1">
      <formula>$F$17=""</formula>
    </cfRule>
  </conditionalFormatting>
  <conditionalFormatting sqref="B199 T199">
    <cfRule type="expression" priority="2" dxfId="3" stopIfTrue="1">
      <formula>$A$199&gt;0</formula>
    </cfRule>
    <cfRule type="expression" priority="3" dxfId="2" stopIfTrue="1">
      <formula>$A$199=0</formula>
    </cfRule>
  </conditionalFormatting>
  <conditionalFormatting sqref="AJ1:AJ65536">
    <cfRule type="cellIs" priority="7" dxfId="0" operator="equal" stopIfTrue="1">
      <formula>"INSERIRE VALORI"</formula>
    </cfRule>
    <cfRule type="cellIs" priority="8" dxfId="0" operator="equal" stopIfTrue="1">
      <formula>"SCEGLIERE OPZIONE"</formula>
    </cfRule>
  </conditionalFormatting>
  <dataValidations count="6">
    <dataValidation type="list" allowBlank="1" showDropDown="1" showInputMessage="1" showErrorMessage="1" errorTitle="FORMATO" error="Inserire una X o lasciare vuoto" sqref="R92">
      <formula1>$AJ$1</formula1>
    </dataValidation>
    <dataValidation type="date" allowBlank="1" showInputMessage="1" showErrorMessage="1" errorTitle="FORMATO: DATA" error="IMMETTERE UNA DATA GG/MM/AAAA" sqref="Z6:AD6 F201:J201 U13:X13 W101:Z101 U82:X82 U80:X80 U17:X17 U88:X88 W98:Z98 U76:X76 U78:X78">
      <formula1>1</formula1>
      <formula2>73415</formula2>
    </dataValidation>
    <dataValidation type="list" allowBlank="1" showDropDown="1" showInputMessage="1" showErrorMessage="1" errorTitle="FORMATO" error="INSERIRE UNA X" sqref="K185 Q185 Q181 K181 K174 Q174 Q170 K170 K166 Q166 Q162 K162 K158 Q158 Q154 K154 K150 Q150 Q146 K146 K141 Q141 Q136 K136 K131 Q131 Q127 K127 K123 Q123 Q119 K119 K112 Q112 F104 F101 F98 K92 Q92 J86:K86 Q86 F69 F67 K61 V59 V57 Q55 Q53 K51 F49 Q40 K40 F38 F27 F25 F17 F13">
      <formula1>$AJ$1</formula1>
    </dataValidation>
    <dataValidation type="list" allowBlank="1" showDropDown="1" showErrorMessage="1" promptTitle="FORMATO" prompt="INSERIRE UNA X" errorTitle="FORMATO" error="INSERIRE UNA X" sqref="Z76 Z78">
      <formula1>$AJ$1</formula1>
    </dataValidation>
    <dataValidation type="decimal" allowBlank="1" showInputMessage="1" showErrorMessage="1" sqref="S108:X108 S106:X106">
      <formula1>0</formula1>
      <formula2>1000000000</formula2>
    </dataValidation>
    <dataValidation type="decimal" allowBlank="1" showInputMessage="1" showErrorMessage="1" errorTitle="FORMATO DATI" error="Inserire un numero" sqref="AF109:AG109 N109:O109">
      <formula1>0</formula1>
      <formula2>1000000</formula2>
    </dataValidation>
  </dataValidations>
  <hyperlinks>
    <hyperlink ref="B42" r:id="rId1" display="../../bank0503.doc"/>
    <hyperlink ref="B45" r:id="rId2" display="http://www.bancaditalia.it/"/>
  </hyperlinks>
  <printOptions horizontalCentered="1"/>
  <pageMargins left="0.2362204724409449" right="0.2362204724409449" top="0.1968503937007874" bottom="0.1968503937007874" header="0.5118110236220472" footer="0.2362204724409449"/>
  <pageSetup horizontalDpi="600" verticalDpi="600" orientation="portrait" paperSize="9" scale="97" r:id="rId4"/>
  <rowBreaks count="3" manualBreakCount="3">
    <brk id="70" max="255" man="1"/>
    <brk id="124" max="255" man="1"/>
    <brk id="175" max="255" man="1"/>
  </rowBreaks>
  <drawing r:id="rId3"/>
</worksheet>
</file>

<file path=xl/worksheets/sheet4.xml><?xml version="1.0" encoding="utf-8"?>
<worksheet xmlns="http://schemas.openxmlformats.org/spreadsheetml/2006/main" xmlns:r="http://schemas.openxmlformats.org/officeDocument/2006/relationships">
  <sheetPr codeName="Foglio2"/>
  <dimension ref="A1:K43"/>
  <sheetViews>
    <sheetView zoomScaleSheetLayoutView="100" zoomScalePageLayoutView="0" workbookViewId="0" topLeftCell="C1">
      <selection activeCell="I1" sqref="I1"/>
    </sheetView>
  </sheetViews>
  <sheetFormatPr defaultColWidth="9.140625" defaultRowHeight="12.75"/>
  <cols>
    <col min="1" max="1" width="11.140625" style="3" customWidth="1"/>
    <col min="2" max="2" width="38.28125" style="2" bestFit="1" customWidth="1"/>
    <col min="3" max="3" width="0.5625" style="2" customWidth="1"/>
    <col min="4" max="4" width="10.7109375" style="1" bestFit="1" customWidth="1"/>
    <col min="5" max="5" width="20.140625" style="1" customWidth="1"/>
    <col min="6" max="6" width="6.140625" style="1" customWidth="1"/>
    <col min="7" max="7" width="13.28125" style="1" bestFit="1" customWidth="1"/>
    <col min="8" max="8" width="53.00390625" style="2" customWidth="1"/>
  </cols>
  <sheetData>
    <row r="1" spans="1:11" s="142" customFormat="1" ht="18">
      <c r="A1" s="139" t="s">
        <v>142</v>
      </c>
      <c r="B1" s="139"/>
      <c r="C1" s="139"/>
      <c r="D1" s="139"/>
      <c r="E1" s="139"/>
      <c r="F1" s="139"/>
      <c r="G1" s="140">
        <f>IF(ListaControllo!$F$201&lt;&gt;"",ListaControllo!$F$201,"")</f>
      </c>
      <c r="H1" s="168"/>
      <c r="I1" s="141"/>
      <c r="J1" s="141"/>
      <c r="K1" s="141"/>
    </row>
    <row r="2" spans="1:8" s="148" customFormat="1" ht="14.25" customHeight="1">
      <c r="A2" s="143" t="str">
        <f>ListaControllo!H9&amp;" - "&amp;ListaControllo!H21</f>
        <v> - </v>
      </c>
      <c r="B2" s="144"/>
      <c r="C2" s="144"/>
      <c r="D2" s="145"/>
      <c r="E2" s="145"/>
      <c r="F2" s="146"/>
      <c r="G2" s="146"/>
      <c r="H2" s="147"/>
    </row>
    <row r="3" spans="1:8" s="142" customFormat="1" ht="14.25" customHeight="1">
      <c r="A3" s="150" t="str">
        <f>"Attività in regime di "&amp;IF(ListaControllo!$F$13&lt;&gt;"","autorizzazione",IF(ListaControllo!$F$17&lt;&gt;"","comunicazione","- non disponibile"))</f>
        <v>Attività in regime di - non disponibile</v>
      </c>
      <c r="B3" s="149"/>
      <c r="C3" s="149"/>
      <c r="D3" s="150">
        <f>IF(ListaControllo!$F$13&lt;&gt;"","Autorizzazione n.: "&amp;ListaControllo!$O$13,IF(ListaControllo!$F$17&lt;&gt;"","Iscrizione n.: "&amp;ListaControllo!$O$17,""))</f>
      </c>
      <c r="E3" s="150"/>
      <c r="F3" s="151" t="s">
        <v>2</v>
      </c>
      <c r="G3" s="152">
        <f>IF(ListaControllo!$F$13&lt;&gt;"",ListaControllo!$U$13,IF(ListaControllo!$F$17&lt;&gt;"",ListaControllo!$U$17,""))</f>
      </c>
      <c r="H3" s="148"/>
    </row>
    <row r="4" spans="1:8" s="142" customFormat="1" ht="14.25" customHeight="1" thickBot="1">
      <c r="A4" s="153" t="str">
        <f>"Fideiussore: "&amp;ListaControllo!$H$34</f>
        <v>Fideiussore: </v>
      </c>
      <c r="B4" s="153"/>
      <c r="C4" s="153"/>
      <c r="D4" s="154" t="str">
        <f>"Contratto n. "&amp;IF(ListaControllo!$Z$4&lt;&gt;"",ListaControllo!$Z$4,"")</f>
        <v>Contratto n. </v>
      </c>
      <c r="E4" s="155"/>
      <c r="F4" s="156" t="s">
        <v>2</v>
      </c>
      <c r="G4" s="157">
        <f>IF(ListaControllo!$Z$6,ListaControllo!$Z$6,"")</f>
      </c>
      <c r="H4" s="148"/>
    </row>
    <row r="5" spans="1:8" s="142" customFormat="1" ht="14.25" customHeight="1" hidden="1">
      <c r="A5" s="158"/>
      <c r="B5" s="158"/>
      <c r="C5" s="158"/>
      <c r="D5" s="158"/>
      <c r="E5" s="158"/>
      <c r="F5" s="158"/>
      <c r="G5" s="158"/>
      <c r="H5" s="147"/>
    </row>
    <row r="6" spans="1:8" s="142" customFormat="1" ht="14.25" customHeight="1" hidden="1">
      <c r="A6" s="159"/>
      <c r="B6" s="159"/>
      <c r="C6" s="159"/>
      <c r="D6" s="160"/>
      <c r="E6" s="159"/>
      <c r="F6" s="159"/>
      <c r="G6" s="159"/>
      <c r="H6" s="147"/>
    </row>
    <row r="7" spans="1:8" s="142" customFormat="1" ht="14.25" customHeight="1" hidden="1">
      <c r="A7" s="159"/>
      <c r="B7" s="159"/>
      <c r="C7" s="159"/>
      <c r="D7" s="159"/>
      <c r="E7" s="159"/>
      <c r="F7" s="159"/>
      <c r="G7" s="159"/>
      <c r="H7" s="147"/>
    </row>
    <row r="8" spans="1:8" s="142" customFormat="1" ht="14.25" customHeight="1" hidden="1">
      <c r="A8" s="159"/>
      <c r="B8" s="159"/>
      <c r="C8" s="159"/>
      <c r="D8" s="159"/>
      <c r="E8" s="159"/>
      <c r="F8" s="159"/>
      <c r="G8" s="159"/>
      <c r="H8" s="147"/>
    </row>
    <row r="9" spans="1:8" s="142" customFormat="1" ht="14.25" customHeight="1" hidden="1">
      <c r="A9" s="159"/>
      <c r="B9" s="161"/>
      <c r="C9" s="161"/>
      <c r="D9" s="162"/>
      <c r="E9" s="162"/>
      <c r="F9" s="162"/>
      <c r="G9" s="162"/>
      <c r="H9" s="147"/>
    </row>
    <row r="10" spans="1:8" s="142" customFormat="1" ht="14.25" customHeight="1" hidden="1" thickBot="1">
      <c r="A10" s="165"/>
      <c r="B10" s="166"/>
      <c r="C10" s="166"/>
      <c r="D10" s="166"/>
      <c r="E10" s="166"/>
      <c r="F10" s="166"/>
      <c r="G10" s="166"/>
      <c r="H10" s="147"/>
    </row>
    <row r="11" spans="1:8" s="142" customFormat="1" ht="14.25" customHeight="1">
      <c r="A11" s="208"/>
      <c r="B11" s="209" t="s">
        <v>149</v>
      </c>
      <c r="C11" s="209"/>
      <c r="D11" s="210"/>
      <c r="E11" s="210"/>
      <c r="F11" s="210"/>
      <c r="G11" s="210"/>
      <c r="H11" s="147"/>
    </row>
    <row r="12" spans="1:8" s="142" customFormat="1" ht="14.25" customHeight="1">
      <c r="A12" s="211" t="s">
        <v>150</v>
      </c>
      <c r="B12" s="212"/>
      <c r="C12" s="212"/>
      <c r="D12" s="213"/>
      <c r="E12" s="212"/>
      <c r="F12" s="212"/>
      <c r="G12" s="212"/>
      <c r="H12" s="147"/>
    </row>
    <row r="13" spans="1:8" s="142" customFormat="1" ht="14.25" customHeight="1">
      <c r="A13" s="169"/>
      <c r="B13" s="170"/>
      <c r="C13" s="170"/>
      <c r="D13" s="170"/>
      <c r="E13" s="170"/>
      <c r="F13" s="170"/>
      <c r="G13" s="170"/>
      <c r="H13" s="147"/>
    </row>
    <row r="14" spans="1:8" s="142" customFormat="1" ht="14.25" customHeight="1">
      <c r="A14" s="169"/>
      <c r="B14" s="170"/>
      <c r="C14" s="170"/>
      <c r="D14" s="170"/>
      <c r="E14" s="170"/>
      <c r="F14" s="170"/>
      <c r="G14" s="170"/>
      <c r="H14" s="147"/>
    </row>
    <row r="15" spans="1:8" s="142" customFormat="1" ht="14.25" customHeight="1">
      <c r="A15" s="169"/>
      <c r="B15" s="169"/>
      <c r="C15" s="169"/>
      <c r="D15" s="169"/>
      <c r="E15" s="169"/>
      <c r="F15" s="169"/>
      <c r="G15" s="169"/>
      <c r="H15" s="147"/>
    </row>
    <row r="16" spans="1:8" s="142" customFormat="1" ht="14.25" customHeight="1">
      <c r="A16" s="169"/>
      <c r="B16" s="169"/>
      <c r="C16" s="169"/>
      <c r="D16" s="169"/>
      <c r="E16" s="169"/>
      <c r="F16" s="169"/>
      <c r="G16" s="169"/>
      <c r="H16" s="147"/>
    </row>
    <row r="17" spans="1:8" s="142" customFormat="1" ht="14.25" customHeight="1">
      <c r="A17" s="169"/>
      <c r="B17" s="169"/>
      <c r="C17" s="169"/>
      <c r="D17" s="169"/>
      <c r="E17" s="169"/>
      <c r="F17" s="169"/>
      <c r="G17" s="169"/>
      <c r="H17" s="147"/>
    </row>
    <row r="18" spans="1:8" s="142" customFormat="1" ht="14.25" customHeight="1">
      <c r="A18" s="169"/>
      <c r="B18" s="169"/>
      <c r="C18" s="169"/>
      <c r="D18" s="169"/>
      <c r="E18" s="169"/>
      <c r="F18" s="169"/>
      <c r="G18" s="169"/>
      <c r="H18" s="147"/>
    </row>
    <row r="19" spans="1:8" s="142" customFormat="1" ht="14.25" customHeight="1">
      <c r="A19" s="169"/>
      <c r="B19" s="169"/>
      <c r="C19" s="169"/>
      <c r="D19" s="169"/>
      <c r="E19" s="169"/>
      <c r="F19" s="169"/>
      <c r="G19" s="169"/>
      <c r="H19" s="147"/>
    </row>
    <row r="20" spans="1:8" s="142" customFormat="1" ht="14.25" customHeight="1">
      <c r="A20" s="169"/>
      <c r="B20" s="169"/>
      <c r="C20" s="169"/>
      <c r="D20" s="169"/>
      <c r="E20" s="169"/>
      <c r="F20" s="169"/>
      <c r="G20" s="169"/>
      <c r="H20" s="147"/>
    </row>
    <row r="21" spans="1:8" s="142" customFormat="1" ht="14.25" customHeight="1">
      <c r="A21" s="169"/>
      <c r="B21" s="169"/>
      <c r="C21" s="169"/>
      <c r="D21" s="169"/>
      <c r="E21" s="169"/>
      <c r="F21" s="169"/>
      <c r="G21" s="169"/>
      <c r="H21" s="147"/>
    </row>
    <row r="22" spans="1:8" s="142" customFormat="1" ht="14.25" customHeight="1">
      <c r="A22" s="169"/>
      <c r="B22" s="169"/>
      <c r="C22" s="169"/>
      <c r="D22" s="169"/>
      <c r="E22" s="169"/>
      <c r="F22" s="169"/>
      <c r="G22" s="169"/>
      <c r="H22" s="147"/>
    </row>
    <row r="23" spans="1:8" s="142" customFormat="1" ht="14.25" customHeight="1">
      <c r="A23" s="169"/>
      <c r="B23" s="169"/>
      <c r="C23" s="169"/>
      <c r="D23" s="169"/>
      <c r="E23" s="169"/>
      <c r="F23" s="169"/>
      <c r="G23" s="169"/>
      <c r="H23" s="147"/>
    </row>
    <row r="24" spans="1:8" s="142" customFormat="1" ht="14.25" customHeight="1">
      <c r="A24" s="169"/>
      <c r="B24" s="169"/>
      <c r="C24" s="169"/>
      <c r="D24" s="169"/>
      <c r="E24" s="169"/>
      <c r="F24" s="169"/>
      <c r="G24" s="169"/>
      <c r="H24" s="147"/>
    </row>
    <row r="25" spans="1:8" s="142" customFormat="1" ht="14.25" customHeight="1">
      <c r="A25" s="169"/>
      <c r="B25" s="169"/>
      <c r="C25" s="169"/>
      <c r="D25" s="169"/>
      <c r="E25" s="169"/>
      <c r="F25" s="169"/>
      <c r="G25" s="169"/>
      <c r="H25" s="147"/>
    </row>
    <row r="26" spans="1:8" s="142" customFormat="1" ht="14.25" customHeight="1">
      <c r="A26" s="169"/>
      <c r="B26" s="169"/>
      <c r="C26" s="169"/>
      <c r="D26" s="169"/>
      <c r="E26" s="169"/>
      <c r="F26" s="169"/>
      <c r="G26" s="169"/>
      <c r="H26" s="147"/>
    </row>
    <row r="27" spans="1:8" s="142" customFormat="1" ht="14.25" customHeight="1">
      <c r="A27" s="169"/>
      <c r="B27" s="169"/>
      <c r="C27" s="169"/>
      <c r="D27" s="169"/>
      <c r="E27" s="169"/>
      <c r="F27" s="169"/>
      <c r="G27" s="169"/>
      <c r="H27" s="147"/>
    </row>
    <row r="28" spans="1:8" s="142" customFormat="1" ht="14.25" customHeight="1">
      <c r="A28" s="169"/>
      <c r="B28" s="169"/>
      <c r="C28" s="169"/>
      <c r="D28" s="169"/>
      <c r="E28" s="169"/>
      <c r="F28" s="169"/>
      <c r="G28" s="169"/>
      <c r="H28" s="147"/>
    </row>
    <row r="29" spans="1:8" s="142" customFormat="1" ht="14.25" customHeight="1">
      <c r="A29" s="169"/>
      <c r="B29" s="169"/>
      <c r="C29" s="169"/>
      <c r="D29" s="169"/>
      <c r="E29" s="169"/>
      <c r="F29" s="169"/>
      <c r="G29" s="169"/>
      <c r="H29" s="147"/>
    </row>
    <row r="30" spans="1:8" s="142" customFormat="1" ht="14.25" customHeight="1">
      <c r="A30" s="169"/>
      <c r="B30" s="169"/>
      <c r="C30" s="169"/>
      <c r="D30" s="169"/>
      <c r="E30" s="169"/>
      <c r="F30" s="169"/>
      <c r="G30" s="169"/>
      <c r="H30" s="147"/>
    </row>
    <row r="31" spans="1:8" s="142" customFormat="1" ht="14.25" customHeight="1">
      <c r="A31" s="169"/>
      <c r="B31" s="169"/>
      <c r="C31" s="169"/>
      <c r="D31" s="169"/>
      <c r="E31" s="169"/>
      <c r="F31" s="169"/>
      <c r="G31" s="169"/>
      <c r="H31" s="147"/>
    </row>
    <row r="32" spans="1:8" s="142" customFormat="1" ht="14.25" customHeight="1">
      <c r="A32" s="169"/>
      <c r="B32" s="169"/>
      <c r="C32" s="169"/>
      <c r="D32" s="169"/>
      <c r="E32" s="169"/>
      <c r="F32" s="169"/>
      <c r="G32" s="169"/>
      <c r="H32" s="147"/>
    </row>
    <row r="33" spans="1:8" s="142" customFormat="1" ht="14.25" customHeight="1">
      <c r="A33" s="169"/>
      <c r="B33" s="169"/>
      <c r="C33" s="169"/>
      <c r="D33" s="169"/>
      <c r="E33" s="169"/>
      <c r="F33" s="169"/>
      <c r="G33" s="169"/>
      <c r="H33" s="147"/>
    </row>
    <row r="34" spans="1:8" s="142" customFormat="1" ht="14.25" customHeight="1">
      <c r="A34" s="169"/>
      <c r="B34" s="169"/>
      <c r="C34" s="169"/>
      <c r="D34" s="169"/>
      <c r="E34" s="169"/>
      <c r="F34" s="169"/>
      <c r="G34" s="169"/>
      <c r="H34" s="147"/>
    </row>
    <row r="35" spans="1:8" s="142" customFormat="1" ht="14.25" customHeight="1">
      <c r="A35" s="169"/>
      <c r="B35" s="169"/>
      <c r="C35" s="169"/>
      <c r="D35" s="169"/>
      <c r="E35" s="169"/>
      <c r="F35" s="169"/>
      <c r="G35" s="169"/>
      <c r="H35" s="147"/>
    </row>
    <row r="36" spans="1:8" s="142" customFormat="1" ht="14.25" customHeight="1">
      <c r="A36" s="169"/>
      <c r="B36" s="169"/>
      <c r="C36" s="169"/>
      <c r="D36" s="169"/>
      <c r="E36" s="169"/>
      <c r="F36" s="169"/>
      <c r="G36" s="169"/>
      <c r="H36" s="147"/>
    </row>
    <row r="37" spans="1:8" s="142" customFormat="1" ht="14.25" customHeight="1">
      <c r="A37" s="169"/>
      <c r="B37" s="169"/>
      <c r="C37" s="169"/>
      <c r="D37" s="169"/>
      <c r="E37" s="169"/>
      <c r="F37" s="169"/>
      <c r="G37" s="169"/>
      <c r="H37" s="147"/>
    </row>
    <row r="38" spans="1:8" s="142" customFormat="1" ht="3.75" customHeight="1" thickBot="1">
      <c r="A38" s="163"/>
      <c r="B38" s="163"/>
      <c r="C38" s="163"/>
      <c r="D38" s="163"/>
      <c r="E38" s="163"/>
      <c r="F38" s="163"/>
      <c r="G38" s="163"/>
      <c r="H38" s="147"/>
    </row>
    <row r="39" spans="1:8" s="142" customFormat="1" ht="14.25" customHeight="1">
      <c r="A39" s="167"/>
      <c r="B39" s="171" t="s">
        <v>118</v>
      </c>
      <c r="C39" s="167"/>
      <c r="D39" s="167"/>
      <c r="E39" s="167"/>
      <c r="F39" s="167"/>
      <c r="G39" s="167"/>
      <c r="H39" s="147"/>
    </row>
    <row r="40" spans="1:7" ht="309.75" customHeight="1">
      <c r="A40" s="261">
        <f>IF(ListaControllo!B190="","",ListaControllo!B190)</f>
      </c>
      <c r="B40" s="262"/>
      <c r="C40" s="262"/>
      <c r="D40" s="262"/>
      <c r="E40" s="262"/>
      <c r="F40" s="262"/>
      <c r="G40" s="262"/>
    </row>
    <row r="41" spans="1:7" ht="14.25" customHeight="1">
      <c r="A41" s="163"/>
      <c r="B41" s="164"/>
      <c r="C41" s="164"/>
      <c r="D41" s="164"/>
      <c r="E41" s="164"/>
      <c r="F41" s="164"/>
      <c r="G41" s="164"/>
    </row>
    <row r="42" spans="1:7" ht="14.25" customHeight="1">
      <c r="A42" s="163"/>
      <c r="B42" s="164"/>
      <c r="C42" s="164"/>
      <c r="D42" s="164"/>
      <c r="E42" s="164"/>
      <c r="F42" s="164"/>
      <c r="G42" s="164"/>
    </row>
    <row r="43" spans="1:7" ht="14.25" customHeight="1">
      <c r="A43" s="163"/>
      <c r="D43" s="138"/>
      <c r="E43" s="138"/>
      <c r="F43" s="138"/>
      <c r="G43" s="138"/>
    </row>
    <row r="44" ht="14.25" customHeight="1"/>
    <row r="45" ht="14.25" customHeight="1"/>
    <row r="46" ht="14.25" customHeight="1"/>
    <row r="47" ht="14.25" customHeight="1"/>
    <row r="48" ht="14.25" customHeight="1"/>
    <row r="49" ht="14.25" customHeight="1"/>
    <row r="50" ht="25.5" customHeight="1"/>
    <row r="51" ht="25.5" customHeight="1"/>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row r="81" ht="25.5" customHeight="1"/>
    <row r="82" ht="25.5" customHeight="1"/>
    <row r="83" ht="25.5" customHeight="1"/>
    <row r="84" ht="25.5" customHeight="1"/>
    <row r="85" ht="25.5" customHeight="1"/>
    <row r="86" ht="25.5" customHeight="1"/>
    <row r="87" ht="25.5" customHeight="1"/>
    <row r="88" ht="25.5" customHeight="1"/>
    <row r="89" ht="25.5" customHeight="1"/>
    <row r="90" ht="25.5" customHeight="1"/>
    <row r="91" ht="25.5" customHeight="1"/>
    <row r="92" ht="25.5" customHeight="1"/>
    <row r="93" ht="25.5" customHeight="1"/>
    <row r="94" ht="25.5" customHeight="1"/>
    <row r="95" ht="25.5" customHeight="1"/>
    <row r="96" ht="25.5" customHeight="1"/>
    <row r="97" ht="25.5" customHeight="1"/>
    <row r="98" ht="25.5" customHeight="1"/>
    <row r="99" ht="25.5" customHeight="1"/>
    <row r="100" ht="25.5" customHeight="1"/>
    <row r="101" ht="25.5" customHeight="1"/>
    <row r="102" ht="25.5" customHeight="1"/>
    <row r="103" ht="25.5" customHeight="1"/>
    <row r="104" ht="25.5" customHeight="1"/>
    <row r="105" ht="25.5" customHeight="1"/>
    <row r="106" ht="25.5" customHeight="1"/>
    <row r="107" ht="25.5" customHeight="1"/>
    <row r="108" ht="25.5" customHeight="1"/>
    <row r="109" ht="25.5" customHeight="1"/>
    <row r="110" ht="25.5" customHeight="1"/>
    <row r="111" ht="25.5" customHeight="1"/>
    <row r="112" ht="25.5" customHeight="1"/>
    <row r="113" ht="25.5" customHeight="1"/>
    <row r="114" ht="25.5" customHeight="1"/>
    <row r="115" ht="25.5" customHeight="1"/>
    <row r="116" ht="25.5" customHeight="1"/>
    <row r="117" ht="25.5" customHeight="1"/>
    <row r="118" ht="25.5" customHeight="1"/>
    <row r="119" ht="25.5" customHeight="1"/>
    <row r="120" ht="25.5" customHeight="1"/>
    <row r="121" ht="25.5" customHeight="1"/>
    <row r="122" ht="25.5" customHeight="1"/>
    <row r="123" ht="25.5" customHeight="1"/>
    <row r="124" ht="25.5" customHeight="1"/>
    <row r="125" ht="25.5" customHeight="1"/>
    <row r="126" ht="25.5" customHeight="1"/>
    <row r="127" ht="25.5" customHeight="1"/>
  </sheetData>
  <sheetProtection password="DC36" sheet="1" formatCells="0" selectLockedCells="1"/>
  <mergeCells count="1">
    <mergeCell ref="A40:G40"/>
  </mergeCells>
  <printOptions/>
  <pageMargins left="0.2362204724409449" right="0.31496062992125984" top="0.31496062992125984" bottom="0.5118110236220472" header="0.31496062992125984"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Provincia di Venezia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massimo.gattolin</dc:creator>
  <cp:keywords/>
  <dc:description>Aprire in sola lettura</dc:description>
  <cp:lastModifiedBy>Claudia.Brancati</cp:lastModifiedBy>
  <cp:lastPrinted>2011-06-17T11:55:13Z</cp:lastPrinted>
  <dcterms:created xsi:type="dcterms:W3CDTF">2008-03-31T08:31:59Z</dcterms:created>
  <dcterms:modified xsi:type="dcterms:W3CDTF">2017-02-10T10:58:47Z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